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 activeTab="3"/>
  </bookViews>
  <sheets>
    <sheet name="108" sheetId="1" r:id="rId1"/>
    <sheet name="109" sheetId="2" r:id="rId2"/>
    <sheet name="110" sheetId="3" r:id="rId3"/>
    <sheet name="111" sheetId="5" r:id="rId4"/>
  </sheets>
  <definedNames>
    <definedName name="___________CON1">#REF!</definedName>
    <definedName name="___________CON2">#REF!</definedName>
    <definedName name="___________NET2">#REF!</definedName>
    <definedName name="__________CON1">#REF!</definedName>
    <definedName name="__________CON2">#REF!</definedName>
    <definedName name="__________NET2">#REF!</definedName>
    <definedName name="_________CON1">#REF!</definedName>
    <definedName name="_________CON2">#REF!</definedName>
    <definedName name="_________NET2">#REF!</definedName>
    <definedName name="________CON1">#REF!</definedName>
    <definedName name="________CON2">#REF!</definedName>
    <definedName name="________NET2">#REF!</definedName>
    <definedName name="_______CON1">#REF!</definedName>
    <definedName name="_______CON2">#REF!</definedName>
    <definedName name="_______NET2">#REF!</definedName>
    <definedName name="______CON1">#REF!</definedName>
    <definedName name="______CON2">#REF!</definedName>
    <definedName name="______NET2">#REF!</definedName>
    <definedName name="_____CON1">#REF!</definedName>
    <definedName name="_____CON2">#REF!</definedName>
    <definedName name="_____NET2">#REF!</definedName>
    <definedName name="____CON1">#REF!</definedName>
    <definedName name="____CON2">#REF!</definedName>
    <definedName name="____NET2">#REF!</definedName>
    <definedName name="___CON1">#REF!</definedName>
    <definedName name="___CON2">#REF!</definedName>
    <definedName name="___NET2">#REF!</definedName>
    <definedName name="__CON1">#REF!</definedName>
    <definedName name="__CON2">#REF!</definedName>
    <definedName name="__NET2">#REF!</definedName>
    <definedName name="_1">#REF!</definedName>
    <definedName name="_2">#REF!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.">#REF!</definedName>
    <definedName name="a_">#REF!</definedName>
    <definedName name="a277Print_Titles">#REF!</definedName>
    <definedName name="Ab">#REF!</definedName>
    <definedName name="Ag_">#REF!</definedName>
    <definedName name="Aq">#REF!</definedName>
    <definedName name="As_">#REF!</definedName>
    <definedName name="BGIA">#REF!</definedName>
    <definedName name="BOQ">#REF!</definedName>
    <definedName name="BVCISUMMARY">#REF!</definedName>
    <definedName name="Cb">#REF!</definedName>
    <definedName name="Co">#REF!</definedName>
    <definedName name="COMMON">#REF!</definedName>
    <definedName name="CON_EQP_COS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">#REF!</definedName>
    <definedName name="d">#REF!</definedName>
    <definedName name="d_">#REF!</definedName>
    <definedName name="_xlnm.Database">#REF!</definedName>
    <definedName name="den_bu">#REF!</definedName>
    <definedName name="Document_array">{"KL NUTGIAO(L2).xls","Sheet1"}</definedName>
    <definedName name="DSUMDATA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c">#REF!</definedName>
    <definedName name="fc_">#REF!</definedName>
    <definedName name="FS">#REF!</definedName>
    <definedName name="fy">#REF!</definedName>
    <definedName name="Fy_">#REF!</definedName>
    <definedName name="g_">#REF!</definedName>
    <definedName name="gc">#REF!</definedName>
    <definedName name="geff">#REF!</definedName>
    <definedName name="gia_tien_BTN">#REF!</definedName>
    <definedName name="h" hidden="1">{"'Sheet1'!$L$16"}</definedName>
    <definedName name="HOME_MANP">#REF!</definedName>
    <definedName name="HOMEOFFICE_COST">#REF!</definedName>
    <definedName name="HS">#REF!</definedName>
    <definedName name="Hsc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DLAB_COST">#REF!</definedName>
    <definedName name="INDMANP">#REF!</definedName>
    <definedName name="j356C8">#REF!</definedName>
    <definedName name="k">#REF!</definedName>
    <definedName name="kcong">#REF!</definedName>
    <definedName name="kh">#REF!</definedName>
    <definedName name="kiem">#REF!</definedName>
    <definedName name="Ks">#REF!</definedName>
    <definedName name="MAJ_CON_EQP">#REF!</definedName>
    <definedName name="MG_A">#REF!</definedName>
    <definedName name="Mu">#REF!</definedName>
    <definedName name="Mu_">#REF!</definedName>
    <definedName name="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ms">#REF!</definedName>
    <definedName name="No">#REF!</definedName>
    <definedName name="Nq">#REF!</definedName>
    <definedName name="PA">#REF!</definedName>
    <definedName name="Pd">#REF!</definedName>
    <definedName name="PileSize">#REF!</definedName>
    <definedName name="PileType">#REF!</definedName>
    <definedName name="_xlnm.Print_Area" localSheetId="0">'108'!$A$1:$D$15</definedName>
    <definedName name="_xlnm.Print_Area" localSheetId="3">'111'!$A$1:$AI$30</definedName>
    <definedName name="_xlnm.Print_Titles" localSheetId="3">'111'!$6:$9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DG_DCV">#REF!</definedName>
    <definedName name="Pu">#REF!</definedName>
    <definedName name="pw">#REF!</definedName>
    <definedName name="qu">#REF!</definedName>
    <definedName name="s">#REF!</definedName>
    <definedName name="s.">#REF!</definedName>
    <definedName name="sn">#REF!</definedName>
    <definedName name="SoilType">#REF!</definedName>
    <definedName name="SORT">#REF!</definedName>
    <definedName name="SPEC">#REF!</definedName>
    <definedName name="SPECSUMMARY">#REF!</definedName>
    <definedName name="S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axTV">10%</definedName>
    <definedName name="TaxXL">5%</definedName>
    <definedName name="Tien">#REF!</definedName>
    <definedName name="Tra_don_gia_KS">#REF!</definedName>
    <definedName name="tthi">#REF!</definedName>
    <definedName name="Ty_Le_1">#REF!</definedName>
    <definedName name="ty_le_BTN">#REF!</definedName>
    <definedName name="VARIINST">#REF!</definedName>
    <definedName name="VARIPURC">#REF!</definedName>
    <definedName name="VLM">#REF!</definedName>
    <definedName name="Vu">#REF!</definedName>
    <definedName name="Vu_">#REF!</definedName>
    <definedName name="W">#REF!</definedName>
    <definedName name="wl">#REF!</definedName>
    <definedName name="Ws">#REF!</definedName>
    <definedName name="Wss">#REF!</definedName>
    <definedName name="Wst">#REF!</definedName>
    <definedName name="wt">#REF!</definedName>
    <definedName name="X">#REF!</definedName>
    <definedName name="xn">#REF!</definedName>
    <definedName name="y">#REF!</definedName>
    <definedName name="z">#REF!</definedName>
    <definedName name="zl">#REF!</definedName>
    <definedName name="Zw">#REF!</definedName>
    <definedName name="ZYX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A4" i="5" l="1"/>
  <c r="AD30" i="5"/>
  <c r="Y30" i="5"/>
  <c r="X30" i="5" s="1"/>
  <c r="U30" i="5"/>
  <c r="N30" i="5"/>
  <c r="AD29" i="5"/>
  <c r="Y29" i="5"/>
  <c r="Y28" i="5" s="1"/>
  <c r="X29" i="5"/>
  <c r="X28" i="5" s="1"/>
  <c r="U29" i="5"/>
  <c r="U28" i="5" s="1"/>
  <c r="AI28" i="5"/>
  <c r="AH28" i="5"/>
  <c r="AG28" i="5"/>
  <c r="AF28" i="5"/>
  <c r="AE28" i="5"/>
  <c r="AD28" i="5"/>
  <c r="AC28" i="5"/>
  <c r="AB28" i="5"/>
  <c r="AB10" i="5" s="1"/>
  <c r="AA28" i="5"/>
  <c r="Z28" i="5"/>
  <c r="W28" i="5"/>
  <c r="V28" i="5"/>
  <c r="T28" i="5"/>
  <c r="S28" i="5"/>
  <c r="R28" i="5"/>
  <c r="Q28" i="5"/>
  <c r="P28" i="5"/>
  <c r="O28" i="5"/>
  <c r="M28" i="5"/>
  <c r="K28" i="5"/>
  <c r="J28" i="5"/>
  <c r="I28" i="5"/>
  <c r="H28" i="5"/>
  <c r="G28" i="5"/>
  <c r="F28" i="5"/>
  <c r="E28" i="5"/>
  <c r="D28" i="5"/>
  <c r="AD27" i="5"/>
  <c r="Y27" i="5"/>
  <c r="X27" i="5"/>
  <c r="P27" i="5"/>
  <c r="N27" i="5"/>
  <c r="D27" i="5"/>
  <c r="AD26" i="5"/>
  <c r="Y26" i="5"/>
  <c r="P26" i="5"/>
  <c r="N26" i="5"/>
  <c r="G26" i="5"/>
  <c r="AD25" i="5"/>
  <c r="Y25" i="5"/>
  <c r="X25" i="5" s="1"/>
  <c r="P25" i="5"/>
  <c r="N25" i="5" s="1"/>
  <c r="G25" i="5"/>
  <c r="AD24" i="5"/>
  <c r="Y24" i="5"/>
  <c r="X24" i="5"/>
  <c r="P24" i="5"/>
  <c r="N24" i="5"/>
  <c r="I24" i="5"/>
  <c r="D24" i="5"/>
  <c r="AD23" i="5"/>
  <c r="Y23" i="5"/>
  <c r="X23" i="5"/>
  <c r="P23" i="5"/>
  <c r="N23" i="5"/>
  <c r="I23" i="5"/>
  <c r="D23" i="5"/>
  <c r="AD22" i="5"/>
  <c r="Y22" i="5"/>
  <c r="X22" i="5"/>
  <c r="P22" i="5"/>
  <c r="N22" i="5"/>
  <c r="G22" i="5"/>
  <c r="AD21" i="5"/>
  <c r="Y21" i="5"/>
  <c r="P21" i="5"/>
  <c r="N21" i="5"/>
  <c r="G21" i="5"/>
  <c r="AD20" i="5"/>
  <c r="Y20" i="5"/>
  <c r="X20" i="5"/>
  <c r="P20" i="5"/>
  <c r="N20" i="5" s="1"/>
  <c r="G20" i="5"/>
  <c r="AD19" i="5"/>
  <c r="Y19" i="5"/>
  <c r="X19" i="5"/>
  <c r="P19" i="5"/>
  <c r="N19" i="5"/>
  <c r="G19" i="5"/>
  <c r="AD18" i="5"/>
  <c r="Y18" i="5"/>
  <c r="P18" i="5"/>
  <c r="N18" i="5"/>
  <c r="G18" i="5"/>
  <c r="AD17" i="5"/>
  <c r="Y17" i="5"/>
  <c r="X17" i="5" s="1"/>
  <c r="N17" i="5"/>
  <c r="AD16" i="5"/>
  <c r="Y16" i="5"/>
  <c r="X16" i="5" s="1"/>
  <c r="P16" i="5"/>
  <c r="N16" i="5"/>
  <c r="I16" i="5"/>
  <c r="AD15" i="5"/>
  <c r="Y15" i="5"/>
  <c r="P15" i="5"/>
  <c r="N15" i="5"/>
  <c r="I15" i="5"/>
  <c r="AD14" i="5"/>
  <c r="Y14" i="5"/>
  <c r="X14" i="5" s="1"/>
  <c r="P14" i="5"/>
  <c r="N14" i="5"/>
  <c r="I14" i="5"/>
  <c r="AD13" i="5"/>
  <c r="Y13" i="5"/>
  <c r="X13" i="5" s="1"/>
  <c r="P13" i="5"/>
  <c r="N13" i="5"/>
  <c r="I13" i="5"/>
  <c r="AD12" i="5"/>
  <c r="Y12" i="5"/>
  <c r="X12" i="5"/>
  <c r="P12" i="5"/>
  <c r="N12" i="5"/>
  <c r="I12" i="5"/>
  <c r="AI11" i="5"/>
  <c r="AI10" i="5" s="1"/>
  <c r="AH11" i="5"/>
  <c r="AH10" i="5" s="1"/>
  <c r="AG11" i="5"/>
  <c r="AG10" i="5" s="1"/>
  <c r="AF11" i="5"/>
  <c r="AF10" i="5" s="1"/>
  <c r="AE11" i="5"/>
  <c r="AE10" i="5" s="1"/>
  <c r="AC11" i="5"/>
  <c r="AB11" i="5"/>
  <c r="AA11" i="5"/>
  <c r="AA10" i="5" s="1"/>
  <c r="Z11" i="5"/>
  <c r="W11" i="5"/>
  <c r="W10" i="5" s="1"/>
  <c r="V11" i="5"/>
  <c r="V10" i="5" s="1"/>
  <c r="U11" i="5"/>
  <c r="T11" i="5"/>
  <c r="T10" i="5" s="1"/>
  <c r="S11" i="5"/>
  <c r="S10" i="5" s="1"/>
  <c r="R11" i="5"/>
  <c r="R10" i="5" s="1"/>
  <c r="Q11" i="5"/>
  <c r="Q10" i="5" s="1"/>
  <c r="O11" i="5"/>
  <c r="O10" i="5" s="1"/>
  <c r="M11" i="5"/>
  <c r="M10" i="5" s="1"/>
  <c r="K11" i="5"/>
  <c r="K10" i="5" s="1"/>
  <c r="J11" i="5"/>
  <c r="J10" i="5" s="1"/>
  <c r="H11" i="5"/>
  <c r="H10" i="5" s="1"/>
  <c r="F11" i="5"/>
  <c r="F10" i="5" s="1"/>
  <c r="E11" i="5"/>
  <c r="E10" i="5" s="1"/>
  <c r="Z10" i="5"/>
  <c r="E10" i="3"/>
  <c r="I11" i="5" l="1"/>
  <c r="I10" i="5" s="1"/>
  <c r="Y11" i="5"/>
  <c r="Y10" i="5" s="1"/>
  <c r="X21" i="5"/>
  <c r="P11" i="5"/>
  <c r="P10" i="5" s="1"/>
  <c r="X26" i="5"/>
  <c r="X18" i="5"/>
  <c r="G11" i="5"/>
  <c r="G10" i="5" s="1"/>
  <c r="X15" i="5"/>
  <c r="AC10" i="5"/>
  <c r="D11" i="5"/>
  <c r="D10" i="5" s="1"/>
  <c r="X11" i="5"/>
  <c r="X10" i="5" s="1"/>
  <c r="U10" i="5"/>
  <c r="N11" i="5"/>
  <c r="N29" i="5"/>
  <c r="N28" i="5" s="1"/>
  <c r="AD11" i="5"/>
  <c r="AD10" i="5" s="1"/>
  <c r="C26" i="3"/>
  <c r="C25" i="3"/>
  <c r="C24" i="3"/>
  <c r="C23" i="3"/>
  <c r="C22" i="3"/>
  <c r="C21" i="3"/>
  <c r="C20" i="3"/>
  <c r="C19" i="3"/>
  <c r="C18" i="3"/>
  <c r="C17" i="3"/>
  <c r="C16" i="3"/>
  <c r="C15" i="3"/>
  <c r="C13" i="3"/>
  <c r="C12" i="3"/>
  <c r="C11" i="3" s="1"/>
  <c r="D11" i="3"/>
  <c r="C10" i="3"/>
  <c r="A4" i="3"/>
  <c r="D8" i="1"/>
  <c r="B8" i="1"/>
  <c r="N10" i="5" l="1"/>
  <c r="D11" i="2"/>
  <c r="C11" i="2"/>
  <c r="D16" i="2"/>
  <c r="D17" i="2"/>
  <c r="D14" i="2"/>
  <c r="D15" i="2"/>
  <c r="D13" i="2"/>
  <c r="D18" i="2"/>
  <c r="C18" i="2"/>
  <c r="D24" i="2" l="1"/>
  <c r="D23" i="2" s="1"/>
  <c r="D10" i="2" s="1"/>
  <c r="C24" i="2"/>
  <c r="C23" i="2" s="1"/>
  <c r="C10" i="2" s="1"/>
  <c r="A4" i="2"/>
  <c r="B11" i="1"/>
</calcChain>
</file>

<file path=xl/sharedStrings.xml><?xml version="1.0" encoding="utf-8"?>
<sst xmlns="http://schemas.openxmlformats.org/spreadsheetml/2006/main" count="164" uniqueCount="126">
  <si>
    <t>Biểu số 108/CK TC-NSNN</t>
  </si>
  <si>
    <t>NỘI DUNG THU</t>
  </si>
  <si>
    <t>DỰ TOÁN</t>
  </si>
  <si>
    <t>NỘI DUNG CHI</t>
  </si>
  <si>
    <t>TỔNG SỐ THU</t>
  </si>
  <si>
    <t>TỔNG SỐ CHI</t>
  </si>
  <si>
    <t>I. Các khoản thu xã hưởng 100%</t>
  </si>
  <si>
    <t>I. Chi đầu tư phát triển</t>
  </si>
  <si>
    <t>II. Chi thường xuyên</t>
  </si>
  <si>
    <t xml:space="preserve">III. Thu bổ sung </t>
  </si>
  <si>
    <t>III. Dự phòng</t>
  </si>
  <si>
    <t>- Bổ sung cân đối</t>
  </si>
  <si>
    <t>- Bổ sung có mục tiêu</t>
  </si>
  <si>
    <t xml:space="preserve">IV. Thu chuyển nguồn </t>
  </si>
  <si>
    <t>Biểu số 109/CK TC-NSNN</t>
  </si>
  <si>
    <t>STT</t>
  </si>
  <si>
    <t>NỘI DUNG</t>
  </si>
  <si>
    <t>THU NSNN</t>
  </si>
  <si>
    <t>THU NSX</t>
  </si>
  <si>
    <t>A</t>
  </si>
  <si>
    <t>B</t>
  </si>
  <si>
    <t>TỔNG THU</t>
  </si>
  <si>
    <t>I</t>
  </si>
  <si>
    <t xml:space="preserve">Các khoản thu 100% </t>
  </si>
  <si>
    <t>II</t>
  </si>
  <si>
    <t>Các khoản thu phân chia theo tỷ lệ phần trăm (%)</t>
  </si>
  <si>
    <t>III</t>
  </si>
  <si>
    <t>Thu viện trợ không hoàn lại trực tiếp cho xã (nếu có)</t>
  </si>
  <si>
    <t>IV</t>
  </si>
  <si>
    <t>Thu chuyển nguồn</t>
  </si>
  <si>
    <t>V</t>
  </si>
  <si>
    <t>Thu kết dư ngân sách năm trước</t>
  </si>
  <si>
    <t>VI</t>
  </si>
  <si>
    <t>Thu bổ sung từ ngân sách cấp trên</t>
  </si>
  <si>
    <t>- Thu bổ sung cân đối</t>
  </si>
  <si>
    <t>- Thu bổ sung có mục tiêu</t>
  </si>
  <si>
    <t>Biểu số 110/CK TC-NSNN</t>
  </si>
  <si>
    <t>TỔNG SỐ</t>
  </si>
  <si>
    <t>1=2+3</t>
  </si>
  <si>
    <t>TỔNG CHI</t>
  </si>
  <si>
    <t>Chi thể dục thể thao</t>
  </si>
  <si>
    <t>Chi bảo vệ môi trường</t>
  </si>
  <si>
    <t>Chi các hoạt động kinh tế</t>
  </si>
  <si>
    <t>Dự phòng ngân sách</t>
  </si>
  <si>
    <t>(Kèm theo Quyết định số              /QĐ-UBND ngày         /      /2025 của UBND phường Nam Nha Trang)</t>
  </si>
  <si>
    <t>Đvt: triệu đồng</t>
  </si>
  <si>
    <t xml:space="preserve">II. Các khoản thu phân chia theo tỷ lệ </t>
  </si>
  <si>
    <t>IV. Chi tạo nguồn, điều chỉnh tiền lương</t>
  </si>
  <si>
    <t>DỰ TOÁN THU NGÂN SÁCH PHƯỜNG NĂM 2025</t>
  </si>
  <si>
    <t>CÂN ĐỐI DỰ TOÁN NGÂN SÁCH PHƯỜNG NĂM 2025</t>
  </si>
  <si>
    <t>Thu từ khu vực CTN ngoài quốc doanh 
(Thuế GTGT + TTĐB)</t>
  </si>
  <si>
    <t>Lệ phí trước bạ nhà đất</t>
  </si>
  <si>
    <t>Thuế sử dụng đất phi nông nghiệp</t>
  </si>
  <si>
    <t>Lệ phí môn bài</t>
  </si>
  <si>
    <t>Phí, lệ phí xã</t>
  </si>
  <si>
    <t>Thu tiền sử dụng đất</t>
  </si>
  <si>
    <t>Thu khác ngân sách xã</t>
  </si>
  <si>
    <t>DỰ TOÁN NĂM 2025</t>
  </si>
  <si>
    <t>DỰ TOÁN CHI NGÂN SÁCH PHƯỜNG NĂM 2025</t>
  </si>
  <si>
    <t>Chi giáo dục - đào tạo và dạy nghề</t>
  </si>
  <si>
    <t>Chi y tế, dân số và gia đình</t>
  </si>
  <si>
    <t>Chi văn hóa thông tin</t>
  </si>
  <si>
    <t>Chi phát thanh, truyền hình, thông tấn</t>
  </si>
  <si>
    <t>Chi hoạt động của cơ quan QLNN, Đảng, đoàn thể</t>
  </si>
  <si>
    <t>Chi bảo đảm xã hội</t>
  </si>
  <si>
    <t>Chi thường xuyên khác</t>
  </si>
  <si>
    <t>Chi tạo nguồn, điều chỉnh tiền lương</t>
  </si>
  <si>
    <t>Chi đầu tư phát triển</t>
  </si>
  <si>
    <t>Chi thường xuyên</t>
  </si>
  <si>
    <t>Nguồn XDCB tập trung</t>
  </si>
  <si>
    <t>Nguồn thu tiền sử dụng đất</t>
  </si>
  <si>
    <t>CHI ĐẦU TƯ 
PHÁT TRIỂN</t>
  </si>
  <si>
    <t>CHI THƯỜNG XUYÊN</t>
  </si>
  <si>
    <t>DỰ TOÁN CHI ĐẦU TƯ PHÁT TRIỂN NĂM 2025</t>
  </si>
  <si>
    <t>Đơn vị: Triệu đồng</t>
  </si>
  <si>
    <t>Tên công trình</t>
  </si>
  <si>
    <t>Mã số dự án</t>
  </si>
  <si>
    <t xml:space="preserve">Thời gian KC-HT </t>
  </si>
  <si>
    <t>Tổng dự toán được duyệt</t>
  </si>
  <si>
    <t>Kế hoạch vốn đầu tư công trung hạn giai đoạn 2021-2025</t>
  </si>
  <si>
    <t>Giá trị thực hiện đến 31/12/2025</t>
  </si>
  <si>
    <t>Giá trị đã thanh toán đến 31/12/25</t>
  </si>
  <si>
    <t>Dự toán năm 2025</t>
  </si>
  <si>
    <t>Đã giải ngân</t>
  </si>
  <si>
    <t>Kế hoạch vốn các năm trước được cho phép kéo dài sang năm 2025</t>
  </si>
  <si>
    <t xml:space="preserve">Tổng số </t>
  </si>
  <si>
    <t>Trong đó thanh toán khối năm trước</t>
  </si>
  <si>
    <t>Chia theo nguồn vốn</t>
  </si>
  <si>
    <t xml:space="preserve">Tổng số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</si>
  <si>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Vốn NS tỉnh</t>
  </si>
  <si>
    <t>Ngân sách phường</t>
  </si>
  <si>
    <t>Ngân sách tỉnh</t>
  </si>
  <si>
    <t>Tổng cộng</t>
  </si>
  <si>
    <t>Vốn NS huyện điều chuyển về NS tỉnh</t>
  </si>
  <si>
    <t>Tong đó nguồn đóng góp của dân</t>
  </si>
  <si>
    <t>Vốn NS huyện</t>
  </si>
  <si>
    <t>Vốn NS xã</t>
  </si>
  <si>
    <t>Cộng</t>
  </si>
  <si>
    <t>Vốn thu tiền SDĐ trong cân đối</t>
  </si>
  <si>
    <t>Vốn các năm trước được phép kéo dài sang năm 2025</t>
  </si>
  <si>
    <t>Nguồn khác</t>
  </si>
  <si>
    <t>TỔNG SỐ (I+II)</t>
  </si>
  <si>
    <t>NGÂN SÁCH CẤP TỈNH QUẢN LÝ</t>
  </si>
  <si>
    <t>Trường Tiểu học Vĩnh Trường – Hạng mục: Sửa chữa nhà vệ sinh học sinh</t>
  </si>
  <si>
    <t>2025-2026</t>
  </si>
  <si>
    <t>Trường THCS Cao Bá Quát - Hạng mục: Sửa chữa nhà vệ sinh</t>
  </si>
  <si>
    <t>Trường Tiểu học Phước Thịnh - Hạng mục: Xây dựng mới và sửa chữa nhà vệ sinh học sinh</t>
  </si>
  <si>
    <t>Trường Tiểu học Vĩnh Thái (điểm Đất Lành, điểm Thái Thông) - Hạng mục: Sửa chữa nhà vệ sinh học sinh</t>
  </si>
  <si>
    <t>Trường Mầm non Phước Long (điểm 389, 781 Lê Hồng Phong) - Hạng mục: Sửa chữa nhà vệ sinh học sinh; xây dựng mới nhà vệ sinh giáo viên</t>
  </si>
  <si>
    <t>Xử lý ngập úng đường Nguyễn Tất Thành (đoạn từ đường Lư Giang đến Tỉnh lộ 3)</t>
  </si>
  <si>
    <t>2024-2025</t>
  </si>
  <si>
    <t>Cải tạo, sửa chữa chợ Hòn Rớ, xã Phước Đồng</t>
  </si>
  <si>
    <t>Gia cố chống sạt lở bờ suối Gáo thôn Phước Tân - Phước Điền, xã Phước Đồng</t>
  </si>
  <si>
    <t>Trường THCS Lê Thanh Liêm - Hạng mục: Sửa chữa khối hành chính, khối phòng học; nâng cấp sân trường</t>
  </si>
  <si>
    <t>2024-2026</t>
  </si>
  <si>
    <t>Nâng cấp vỉa hè đường Cao Thắng, Huỳnh Tịnh Của, phường Phước Long</t>
  </si>
  <si>
    <t>Nâng cấp vỉa hè đường Nguyễn Khanh, đường Nguyễn Lương</t>
  </si>
  <si>
    <t>Nâng cấp đường và hệ thống thoát nước Hương Điền, phường Phước Hải</t>
  </si>
  <si>
    <t>Nâng cấp đường Xóm Chùa, thôn Thái Thông 1, xã Vĩnh Thái</t>
  </si>
  <si>
    <t>Hệ thống tuyến cống cấp 3 thoát nước thải trên địa bàn phường Phước Hải</t>
  </si>
  <si>
    <t>Hệ thống tuyến cống cấp 3 thoát nước thải trên địa bàn phường Vĩnh Trường</t>
  </si>
  <si>
    <t>Kè chống sạt lở khu núi Chụt, tổ 3 Trường Hải, phường Vĩnh Trường</t>
  </si>
  <si>
    <t>NGUỒN VỐN PHÂN CẤP CHO PHƯỜNG QUẢN LÝ</t>
  </si>
  <si>
    <t>Nguồn vốn XDCB tập trung</t>
  </si>
  <si>
    <t xml:space="preserve">Nguồn vốn thu tiền SDĐ </t>
  </si>
  <si>
    <t>Biểu số 111/CK TC-NSNN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</si>
</sst>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#,##0;[Red]#,##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  <charset val="163"/>
    </font>
    <font>
      <i/>
      <sz val="12"/>
      <name val="Times New Roman"/>
      <family val="1"/>
    </font>
    <font>
      <b/>
      <i/>
      <sz val="13"/>
      <name val="Times New Roman"/>
      <family val="1"/>
    </font>
    <font>
      <sz val="12"/>
      <color indexed="8"/>
      <name val="Times New Roman"/>
      <family val="2"/>
      <charset val="163"/>
    </font>
    <font>
      <sz val="10"/>
      <name val="VNI-Times"/>
    </font>
    <font>
      <sz val="12"/>
      <color indexed="8"/>
      <name val="Times New Roman"/>
      <family val="1"/>
    </font>
    <font>
      <sz val="14"/>
      <color indexed="8"/>
      <name val="Times New Roman"/>
      <family val="2"/>
      <charset val="163"/>
    </font>
    <font>
      <sz val="10"/>
      <name val="Helv"/>
      <family val="2"/>
    </font>
    <font>
      <i/>
      <sz val="20"/>
      <name val="Times New Roman"/>
      <family val="1"/>
    </font>
    <font>
      <sz val="12"/>
      <name val="VNI-Times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1" fillId="0" borderId="0"/>
    <xf numFmtId="0" fontId="11" fillId="0" borderId="0"/>
    <xf numFmtId="0" fontId="19" fillId="0" borderId="0"/>
    <xf numFmtId="0" fontId="21" fillId="0" borderId="0"/>
    <xf numFmtId="0" fontId="10" fillId="0" borderId="0"/>
    <xf numFmtId="0" fontId="8" fillId="0" borderId="0"/>
    <xf numFmtId="0" fontId="10" fillId="0" borderId="0"/>
    <xf numFmtId="0" fontId="11" fillId="0" borderId="0"/>
    <xf numFmtId="0" fontId="22" fillId="0" borderId="0"/>
    <xf numFmtId="0" fontId="16" fillId="0" borderId="0"/>
    <xf numFmtId="0" fontId="19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25" fillId="0" borderId="0"/>
    <xf numFmtId="0" fontId="23" fillId="0" borderId="0"/>
    <xf numFmtId="0" fontId="9" fillId="0" borderId="0"/>
    <xf numFmtId="0" fontId="9" fillId="0" borderId="0"/>
  </cellStyleXfs>
  <cellXfs count="13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6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1" fontId="13" fillId="0" borderId="0" xfId="32" applyNumberFormat="1" applyFont="1" applyFill="1" applyAlignment="1">
      <alignment vertical="center" wrapText="1"/>
    </xf>
    <xf numFmtId="1" fontId="14" fillId="0" borderId="7" xfId="32" applyNumberFormat="1" applyFont="1" applyFill="1" applyBorder="1" applyAlignment="1">
      <alignment vertical="center"/>
    </xf>
    <xf numFmtId="165" fontId="14" fillId="0" borderId="7" xfId="32" applyNumberFormat="1" applyFont="1" applyFill="1" applyBorder="1" applyAlignment="1">
      <alignment vertical="center"/>
    </xf>
    <xf numFmtId="1" fontId="12" fillId="0" borderId="1" xfId="32" applyNumberFormat="1" applyFont="1" applyFill="1" applyBorder="1" applyAlignment="1">
      <alignment horizontal="center" vertical="center" wrapText="1"/>
    </xf>
    <xf numFmtId="3" fontId="12" fillId="0" borderId="1" xfId="33" applyNumberFormat="1" applyFont="1" applyFill="1" applyBorder="1" applyAlignment="1">
      <alignment horizontal="center" vertical="center" wrapText="1"/>
    </xf>
    <xf numFmtId="3" fontId="13" fillId="0" borderId="0" xfId="32" applyNumberFormat="1" applyFont="1" applyFill="1" applyAlignment="1">
      <alignment horizontal="center" vertical="center" wrapText="1"/>
    </xf>
    <xf numFmtId="3" fontId="12" fillId="0" borderId="8" xfId="33" applyNumberFormat="1" applyFont="1" applyFill="1" applyBorder="1" applyAlignment="1">
      <alignment horizontal="right" vertical="center" wrapText="1"/>
    </xf>
    <xf numFmtId="3" fontId="12" fillId="0" borderId="0" xfId="32" applyNumberFormat="1" applyFont="1" applyFill="1" applyAlignment="1">
      <alignment vertical="center" wrapText="1"/>
    </xf>
    <xf numFmtId="3" fontId="13" fillId="0" borderId="1" xfId="32" applyNumberFormat="1" applyFont="1" applyFill="1" applyBorder="1" applyAlignment="1">
      <alignment horizontal="right" vertical="center"/>
    </xf>
    <xf numFmtId="3" fontId="12" fillId="0" borderId="0" xfId="32" applyNumberFormat="1" applyFont="1" applyFill="1" applyAlignment="1">
      <alignment horizontal="center" vertical="center" wrapText="1"/>
    </xf>
    <xf numFmtId="3" fontId="13" fillId="0" borderId="0" xfId="32" applyNumberFormat="1" applyFont="1" applyFill="1" applyAlignment="1">
      <alignment vertical="center" wrapText="1"/>
    </xf>
    <xf numFmtId="1" fontId="15" fillId="0" borderId="0" xfId="32" applyNumberFormat="1" applyFont="1" applyFill="1" applyAlignment="1">
      <alignment vertical="center" wrapText="1"/>
    </xf>
    <xf numFmtId="165" fontId="26" fillId="0" borderId="0" xfId="32" applyNumberFormat="1" applyFont="1" applyFill="1" applyAlignment="1">
      <alignment horizontal="center" vertical="center" wrapText="1"/>
    </xf>
    <xf numFmtId="1" fontId="15" fillId="0" borderId="0" xfId="32" applyNumberFormat="1" applyFont="1" applyFill="1" applyAlignment="1">
      <alignment horizontal="right" vertical="center"/>
    </xf>
    <xf numFmtId="1" fontId="15" fillId="0" borderId="0" xfId="32" applyNumberFormat="1" applyFont="1" applyFill="1" applyAlignment="1">
      <alignment vertical="center"/>
    </xf>
    <xf numFmtId="1" fontId="24" fillId="0" borderId="7" xfId="32" applyNumberFormat="1" applyFont="1" applyFill="1" applyBorder="1" applyAlignment="1">
      <alignment horizontal="right" vertical="center"/>
    </xf>
    <xf numFmtId="3" fontId="12" fillId="0" borderId="1" xfId="32" applyNumberFormat="1" applyFont="1" applyFill="1" applyBorder="1" applyAlignment="1">
      <alignment horizontal="right" vertical="center"/>
    </xf>
    <xf numFmtId="3" fontId="12" fillId="0" borderId="1" xfId="32" applyNumberFormat="1" applyFont="1" applyFill="1" applyBorder="1" applyAlignment="1">
      <alignment horizontal="right" vertical="center" wrapText="1"/>
    </xf>
    <xf numFmtId="1" fontId="7" fillId="0" borderId="1" xfId="32" applyNumberFormat="1" applyFont="1" applyFill="1" applyBorder="1" applyAlignment="1">
      <alignment horizontal="center" vertical="center" wrapText="1"/>
    </xf>
    <xf numFmtId="3" fontId="7" fillId="0" borderId="3" xfId="32" applyNumberFormat="1" applyFont="1" applyFill="1" applyBorder="1" applyAlignment="1">
      <alignment horizontal="center" vertical="center" wrapText="1"/>
    </xf>
    <xf numFmtId="3" fontId="7" fillId="0" borderId="1" xfId="32" applyNumberFormat="1" applyFont="1" applyFill="1" applyBorder="1" applyAlignment="1">
      <alignment horizontal="center" vertical="center" wrapText="1"/>
    </xf>
    <xf numFmtId="3" fontId="7" fillId="0" borderId="1" xfId="33" applyNumberFormat="1" applyFont="1" applyFill="1" applyBorder="1" applyAlignment="1">
      <alignment horizontal="center" vertical="center" wrapText="1"/>
    </xf>
    <xf numFmtId="165" fontId="7" fillId="0" borderId="3" xfId="32" applyNumberFormat="1" applyFont="1" applyFill="1" applyBorder="1" applyAlignment="1">
      <alignment horizontal="center" vertical="center" wrapText="1"/>
    </xf>
    <xf numFmtId="3" fontId="7" fillId="0" borderId="8" xfId="33" applyNumberFormat="1" applyFont="1" applyFill="1" applyBorder="1" applyAlignment="1">
      <alignment horizontal="right" vertical="center" wrapText="1"/>
    </xf>
    <xf numFmtId="165" fontId="7" fillId="0" borderId="5" xfId="16" applyNumberFormat="1" applyFont="1" applyFill="1" applyBorder="1" applyAlignment="1">
      <alignment horizontal="justify" vertical="center" wrapText="1"/>
    </xf>
    <xf numFmtId="1" fontId="7" fillId="0" borderId="5" xfId="32" applyNumberFormat="1" applyFont="1" applyFill="1" applyBorder="1" applyAlignment="1">
      <alignment horizontal="center" vertical="center"/>
    </xf>
    <xf numFmtId="165" fontId="7" fillId="0" borderId="5" xfId="35" applyNumberFormat="1" applyFont="1" applyFill="1" applyBorder="1" applyAlignment="1">
      <alignment horizontal="center" vertical="center" wrapText="1"/>
    </xf>
    <xf numFmtId="3" fontId="7" fillId="0" borderId="5" xfId="32" applyNumberFormat="1" applyFont="1" applyFill="1" applyBorder="1" applyAlignment="1">
      <alignment horizontal="right" vertical="center"/>
    </xf>
    <xf numFmtId="3" fontId="6" fillId="0" borderId="4" xfId="34" applyNumberFormat="1" applyFont="1" applyFill="1" applyBorder="1" applyAlignment="1">
      <alignment horizontal="justify" vertical="center" wrapText="1"/>
    </xf>
    <xf numFmtId="1" fontId="6" fillId="0" borderId="4" xfId="32" applyNumberFormat="1" applyFont="1" applyFill="1" applyBorder="1" applyAlignment="1">
      <alignment horizontal="right" vertical="center"/>
    </xf>
    <xf numFmtId="165" fontId="6" fillId="0" borderId="4" xfId="16" applyNumberFormat="1" applyFont="1" applyFill="1" applyBorder="1" applyAlignment="1">
      <alignment horizontal="center" vertical="center" wrapText="1"/>
    </xf>
    <xf numFmtId="3" fontId="6" fillId="0" borderId="4" xfId="16" applyNumberFormat="1" applyFont="1" applyFill="1" applyBorder="1" applyAlignment="1">
      <alignment horizontal="right" vertical="center"/>
    </xf>
    <xf numFmtId="3" fontId="6" fillId="0" borderId="4" xfId="16" applyNumberFormat="1" applyFont="1" applyFill="1" applyBorder="1" applyAlignment="1">
      <alignment horizontal="right" vertical="center" wrapText="1"/>
    </xf>
    <xf numFmtId="3" fontId="6" fillId="0" borderId="4" xfId="32" applyNumberFormat="1" applyFont="1" applyFill="1" applyBorder="1" applyAlignment="1">
      <alignment horizontal="right" vertical="center"/>
    </xf>
    <xf numFmtId="3" fontId="6" fillId="0" borderId="4" xfId="32" applyNumberFormat="1" applyFont="1" applyFill="1" applyBorder="1" applyAlignment="1">
      <alignment horizontal="right" vertical="center" wrapText="1"/>
    </xf>
    <xf numFmtId="3" fontId="6" fillId="0" borderId="4" xfId="16" applyNumberFormat="1" applyFont="1" applyFill="1" applyBorder="1" applyAlignment="1">
      <alignment horizontal="justify" vertical="center" wrapText="1"/>
    </xf>
    <xf numFmtId="1" fontId="6" fillId="0" borderId="4" xfId="32" applyNumberFormat="1" applyFont="1" applyFill="1" applyBorder="1" applyAlignment="1">
      <alignment horizontal="center" vertical="center"/>
    </xf>
    <xf numFmtId="165" fontId="6" fillId="0" borderId="4" xfId="35" applyNumberFormat="1" applyFont="1" applyFill="1" applyBorder="1" applyAlignment="1">
      <alignment horizontal="center" vertical="center" wrapText="1"/>
    </xf>
    <xf numFmtId="3" fontId="6" fillId="0" borderId="4" xfId="32" quotePrefix="1" applyNumberFormat="1" applyFont="1" applyFill="1" applyBorder="1" applyAlignment="1">
      <alignment horizontal="right" vertical="center" wrapText="1"/>
    </xf>
    <xf numFmtId="3" fontId="6" fillId="0" borderId="4" xfId="32" quotePrefix="1" applyNumberFormat="1" applyFont="1" applyFill="1" applyBorder="1" applyAlignment="1">
      <alignment horizontal="right" vertical="center" shrinkToFit="1"/>
    </xf>
    <xf numFmtId="165" fontId="6" fillId="0" borderId="4" xfId="16" applyNumberFormat="1" applyFont="1" applyFill="1" applyBorder="1" applyAlignment="1">
      <alignment horizontal="justify" vertical="center" wrapText="1"/>
    </xf>
    <xf numFmtId="2" fontId="6" fillId="0" borderId="4" xfId="32" applyNumberFormat="1" applyFont="1" applyFill="1" applyBorder="1" applyAlignment="1">
      <alignment horizontal="right" vertical="center"/>
    </xf>
    <xf numFmtId="0" fontId="6" fillId="0" borderId="4" xfId="16" applyFont="1" applyFill="1" applyBorder="1" applyAlignment="1">
      <alignment vertical="center" wrapText="1"/>
    </xf>
    <xf numFmtId="0" fontId="6" fillId="0" borderId="4" xfId="16" applyFont="1" applyFill="1" applyBorder="1" applyAlignment="1">
      <alignment horizontal="justify" vertical="center" wrapText="1"/>
    </xf>
    <xf numFmtId="165" fontId="6" fillId="0" borderId="4" xfId="32" applyNumberFormat="1" applyFont="1" applyFill="1" applyBorder="1" applyAlignment="1">
      <alignment horizontal="center" vertical="center"/>
    </xf>
    <xf numFmtId="0" fontId="7" fillId="0" borderId="4" xfId="16" applyFont="1" applyFill="1" applyBorder="1" applyAlignment="1">
      <alignment horizontal="justify" vertical="center" wrapText="1"/>
    </xf>
    <xf numFmtId="3" fontId="7" fillId="0" borderId="4" xfId="32" applyNumberFormat="1" applyFont="1" applyFill="1" applyBorder="1" applyAlignment="1">
      <alignment horizontal="center" vertical="center" wrapText="1"/>
    </xf>
    <xf numFmtId="165" fontId="7" fillId="0" borderId="4" xfId="32" applyNumberFormat="1" applyFont="1" applyFill="1" applyBorder="1" applyAlignment="1">
      <alignment horizontal="center" vertical="center" wrapText="1"/>
    </xf>
    <xf numFmtId="3" fontId="7" fillId="0" borderId="4" xfId="32" applyNumberFormat="1" applyFont="1" applyFill="1" applyBorder="1" applyAlignment="1">
      <alignment horizontal="right" vertical="center" wrapText="1"/>
    </xf>
    <xf numFmtId="165" fontId="6" fillId="0" borderId="4" xfId="32" applyNumberFormat="1" applyFont="1" applyFill="1" applyBorder="1" applyAlignment="1">
      <alignment vertical="center"/>
    </xf>
    <xf numFmtId="0" fontId="6" fillId="0" borderId="6" xfId="16" applyFont="1" applyFill="1" applyBorder="1" applyAlignment="1">
      <alignment horizontal="justify" vertical="center" wrapText="1"/>
    </xf>
    <xf numFmtId="2" fontId="6" fillId="0" borderId="6" xfId="32" applyNumberFormat="1" applyFont="1" applyFill="1" applyBorder="1" applyAlignment="1">
      <alignment horizontal="right" vertical="center"/>
    </xf>
    <xf numFmtId="165" fontId="6" fillId="0" borderId="6" xfId="32" applyNumberFormat="1" applyFont="1" applyFill="1" applyBorder="1" applyAlignment="1">
      <alignment horizontal="center" vertical="center"/>
    </xf>
    <xf numFmtId="3" fontId="6" fillId="0" borderId="6" xfId="16" applyNumberFormat="1" applyFont="1" applyFill="1" applyBorder="1" applyAlignment="1">
      <alignment horizontal="right" vertical="center" wrapText="1"/>
    </xf>
    <xf numFmtId="3" fontId="6" fillId="0" borderId="6" xfId="32" applyNumberFormat="1" applyFont="1" applyFill="1" applyBorder="1" applyAlignment="1">
      <alignment horizontal="right" vertical="center"/>
    </xf>
    <xf numFmtId="3" fontId="6" fillId="0" borderId="6" xfId="32" quotePrefix="1" applyNumberFormat="1" applyFont="1" applyFill="1" applyBorder="1" applyAlignment="1">
      <alignment horizontal="right" vertical="center" shrinkToFit="1"/>
    </xf>
    <xf numFmtId="3" fontId="6" fillId="0" borderId="6" xfId="32" applyNumberFormat="1" applyFont="1" applyFill="1" applyBorder="1" applyAlignment="1">
      <alignment horizontal="right" vertical="center" wrapText="1"/>
    </xf>
    <xf numFmtId="165" fontId="6" fillId="0" borderId="6" xfId="3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12" fillId="0" borderId="3" xfId="33" applyNumberFormat="1" applyFont="1" applyFill="1" applyBorder="1" applyAlignment="1">
      <alignment horizontal="center" vertical="center" wrapText="1"/>
    </xf>
    <xf numFmtId="3" fontId="12" fillId="0" borderId="1" xfId="33" applyNumberFormat="1" applyFont="1" applyFill="1" applyBorder="1" applyAlignment="1">
      <alignment horizontal="center" vertical="center" wrapText="1"/>
    </xf>
    <xf numFmtId="3" fontId="7" fillId="0" borderId="10" xfId="32" applyNumberFormat="1" applyFont="1" applyFill="1" applyBorder="1" applyAlignment="1">
      <alignment horizontal="center" vertical="center" wrapText="1"/>
    </xf>
    <xf numFmtId="3" fontId="7" fillId="0" borderId="13" xfId="32" applyNumberFormat="1" applyFont="1" applyFill="1" applyBorder="1" applyAlignment="1">
      <alignment horizontal="center" vertical="center" wrapText="1"/>
    </xf>
    <xf numFmtId="3" fontId="7" fillId="0" borderId="8" xfId="32" applyNumberFormat="1" applyFont="1" applyFill="1" applyBorder="1" applyAlignment="1">
      <alignment horizontal="center" vertical="center" wrapText="1"/>
    </xf>
    <xf numFmtId="3" fontId="7" fillId="0" borderId="3" xfId="32" applyNumberFormat="1" applyFont="1" applyFill="1" applyBorder="1" applyAlignment="1">
      <alignment horizontal="center" vertical="center" wrapText="1"/>
    </xf>
    <xf numFmtId="3" fontId="18" fillId="0" borderId="7" xfId="32" applyNumberFormat="1" applyFont="1" applyFill="1" applyBorder="1" applyAlignment="1">
      <alignment horizontal="center" vertical="center" wrapText="1"/>
    </xf>
    <xf numFmtId="3" fontId="18" fillId="0" borderId="17" xfId="32" applyNumberFormat="1" applyFont="1" applyFill="1" applyBorder="1" applyAlignment="1">
      <alignment horizontal="center" vertical="center" wrapText="1"/>
    </xf>
    <xf numFmtId="3" fontId="7" fillId="0" borderId="8" xfId="33" applyNumberFormat="1" applyFont="1" applyFill="1" applyBorder="1" applyAlignment="1">
      <alignment horizontal="center" vertical="center" wrapText="1"/>
    </xf>
    <xf numFmtId="3" fontId="7" fillId="0" borderId="3" xfId="33" applyNumberFormat="1" applyFont="1" applyFill="1" applyBorder="1" applyAlignment="1">
      <alignment horizontal="center" vertical="center" wrapText="1"/>
    </xf>
    <xf numFmtId="1" fontId="7" fillId="0" borderId="2" xfId="32" applyNumberFormat="1" applyFont="1" applyFill="1" applyBorder="1" applyAlignment="1">
      <alignment horizontal="center" vertical="center" wrapText="1"/>
    </xf>
    <xf numFmtId="1" fontId="12" fillId="0" borderId="10" xfId="32" applyNumberFormat="1" applyFont="1" applyFill="1" applyBorder="1" applyAlignment="1">
      <alignment horizontal="center" vertical="center" wrapText="1"/>
    </xf>
    <xf numFmtId="1" fontId="12" fillId="0" borderId="11" xfId="32" applyNumberFormat="1" applyFont="1" applyFill="1" applyBorder="1" applyAlignment="1">
      <alignment horizontal="center" vertical="center" wrapText="1"/>
    </xf>
    <xf numFmtId="1" fontId="12" fillId="0" borderId="1" xfId="32" applyNumberFormat="1" applyFont="1" applyFill="1" applyBorder="1" applyAlignment="1">
      <alignment horizontal="center" vertical="center" wrapText="1"/>
    </xf>
    <xf numFmtId="3" fontId="7" fillId="0" borderId="2" xfId="33" applyNumberFormat="1" applyFont="1" applyFill="1" applyBorder="1" applyAlignment="1">
      <alignment horizontal="center" vertical="center" wrapText="1"/>
    </xf>
    <xf numFmtId="1" fontId="7" fillId="0" borderId="14" xfId="32" applyNumberFormat="1" applyFont="1" applyFill="1" applyBorder="1" applyAlignment="1">
      <alignment horizontal="center" vertical="center" wrapText="1"/>
    </xf>
    <xf numFmtId="1" fontId="7" fillId="0" borderId="15" xfId="32" applyNumberFormat="1" applyFont="1" applyFill="1" applyBorder="1" applyAlignment="1">
      <alignment horizontal="center" vertical="center" wrapText="1"/>
    </xf>
    <xf numFmtId="1" fontId="7" fillId="0" borderId="16" xfId="32" applyNumberFormat="1" applyFont="1" applyFill="1" applyBorder="1" applyAlignment="1">
      <alignment horizontal="center" vertical="center" wrapText="1"/>
    </xf>
    <xf numFmtId="1" fontId="12" fillId="0" borderId="14" xfId="32" applyNumberFormat="1" applyFont="1" applyFill="1" applyBorder="1" applyAlignment="1">
      <alignment horizontal="center" vertical="center" wrapText="1"/>
    </xf>
    <xf numFmtId="1" fontId="12" fillId="0" borderId="15" xfId="32" applyNumberFormat="1" applyFont="1" applyFill="1" applyBorder="1" applyAlignment="1">
      <alignment horizontal="center" vertical="center" wrapText="1"/>
    </xf>
    <xf numFmtId="1" fontId="12" fillId="0" borderId="16" xfId="32" applyNumberFormat="1" applyFont="1" applyFill="1" applyBorder="1" applyAlignment="1">
      <alignment horizontal="center" vertical="center" wrapText="1"/>
    </xf>
    <xf numFmtId="3" fontId="12" fillId="0" borderId="9" xfId="33" applyNumberFormat="1" applyFont="1" applyFill="1" applyBorder="1" applyAlignment="1">
      <alignment horizontal="center" vertical="center" wrapText="1"/>
    </xf>
    <xf numFmtId="3" fontId="12" fillId="0" borderId="13" xfId="33" applyNumberFormat="1" applyFont="1" applyFill="1" applyBorder="1" applyAlignment="1">
      <alignment horizontal="center" vertical="center" wrapText="1"/>
    </xf>
    <xf numFmtId="1" fontId="17" fillId="0" borderId="7" xfId="32" applyNumberFormat="1" applyFont="1" applyFill="1" applyBorder="1" applyAlignment="1">
      <alignment horizontal="right" vertical="center"/>
    </xf>
    <xf numFmtId="3" fontId="7" fillId="0" borderId="2" xfId="32" applyNumberFormat="1" applyFont="1" applyFill="1" applyBorder="1" applyAlignment="1">
      <alignment horizontal="center" vertical="center" wrapText="1"/>
    </xf>
    <xf numFmtId="165" fontId="7" fillId="0" borderId="2" xfId="32" applyNumberFormat="1" applyFont="1" applyFill="1" applyBorder="1" applyAlignment="1">
      <alignment horizontal="center" vertical="center" wrapText="1"/>
    </xf>
    <xf numFmtId="165" fontId="7" fillId="0" borderId="8" xfId="32" applyNumberFormat="1" applyFont="1" applyFill="1" applyBorder="1" applyAlignment="1">
      <alignment horizontal="center" vertical="center" wrapText="1"/>
    </xf>
    <xf numFmtId="165" fontId="7" fillId="0" borderId="3" xfId="32" applyNumberFormat="1" applyFont="1" applyFill="1" applyBorder="1" applyAlignment="1">
      <alignment horizontal="center" vertical="center" wrapText="1"/>
    </xf>
    <xf numFmtId="3" fontId="7" fillId="0" borderId="11" xfId="32" applyNumberFormat="1" applyFont="1" applyFill="1" applyBorder="1" applyAlignment="1">
      <alignment horizontal="center" vertical="center" wrapText="1"/>
    </xf>
    <xf numFmtId="3" fontId="7" fillId="0" borderId="12" xfId="32" applyNumberFormat="1" applyFont="1" applyFill="1" applyBorder="1" applyAlignment="1">
      <alignment horizontal="center" vertical="center" wrapText="1"/>
    </xf>
    <xf numFmtId="3" fontId="7" fillId="0" borderId="7" xfId="32" applyNumberFormat="1" applyFont="1" applyFill="1" applyBorder="1" applyAlignment="1">
      <alignment horizontal="center" vertical="center" wrapText="1"/>
    </xf>
    <xf numFmtId="3" fontId="7" fillId="0" borderId="17" xfId="32" applyNumberFormat="1" applyFont="1" applyFill="1" applyBorder="1" applyAlignment="1">
      <alignment horizontal="center" vertical="center" wrapText="1"/>
    </xf>
    <xf numFmtId="1" fontId="7" fillId="0" borderId="10" xfId="32" applyNumberFormat="1" applyFont="1" applyFill="1" applyBorder="1" applyAlignment="1">
      <alignment horizontal="center" vertical="center" wrapText="1"/>
    </xf>
    <xf numFmtId="1" fontId="7" fillId="0" borderId="11" xfId="32" applyNumberFormat="1" applyFont="1" applyFill="1" applyBorder="1" applyAlignment="1">
      <alignment horizontal="center" vertical="center" wrapText="1"/>
    </xf>
    <xf numFmtId="1" fontId="7" fillId="0" borderId="12" xfId="32" applyNumberFormat="1" applyFont="1" applyFill="1" applyBorder="1" applyAlignment="1">
      <alignment horizontal="center" vertical="center" wrapText="1"/>
    </xf>
  </cellXfs>
  <cellStyles count="39">
    <cellStyle name="Comma 10 3" xfId="2"/>
    <cellStyle name="Comma 14 3" xfId="3"/>
    <cellStyle name="Comma 2 2" xfId="4"/>
    <cellStyle name="Comma 2 2 2" xfId="5"/>
    <cellStyle name="Comma 3" xfId="6"/>
    <cellStyle name="Comma 3 4" xfId="7"/>
    <cellStyle name="Comma 4" xfId="8"/>
    <cellStyle name="Comma 6 2 8" xfId="9"/>
    <cellStyle name="Comma 79" xfId="10"/>
    <cellStyle name="Normal" xfId="0" builtinId="0"/>
    <cellStyle name="Normal 10" xfId="11"/>
    <cellStyle name="Normal 11" xfId="38"/>
    <cellStyle name="Normal 12 2" xfId="12"/>
    <cellStyle name="Normal 15 4" xfId="13"/>
    <cellStyle name="Normal 173 5" xfId="14"/>
    <cellStyle name="Normal 2" xfId="15"/>
    <cellStyle name="Normal 2 10" xfId="16"/>
    <cellStyle name="Normal 2 2" xfId="17"/>
    <cellStyle name="Normal 2 3" xfId="18"/>
    <cellStyle name="Normal 2 3 2" xfId="19"/>
    <cellStyle name="Normal 2 3 3 2 10" xfId="20"/>
    <cellStyle name="Normal 21 2" xfId="21"/>
    <cellStyle name="Normal 230" xfId="22"/>
    <cellStyle name="Normal 3" xfId="23"/>
    <cellStyle name="Normal 3 2 2" xfId="24"/>
    <cellStyle name="Normal 3_Sheet3" xfId="25"/>
    <cellStyle name="Normal 4" xfId="26"/>
    <cellStyle name="Normal 4 3 2" xfId="27"/>
    <cellStyle name="Normal 5" xfId="1"/>
    <cellStyle name="Normal 5 2" xfId="28"/>
    <cellStyle name="Normal 6" xfId="29"/>
    <cellStyle name="Normal 7" xfId="30"/>
    <cellStyle name="Normal 8" xfId="31"/>
    <cellStyle name="Normal 9" xfId="37"/>
    <cellStyle name="Normal_Bieu mau (CV )" xfId="32"/>
    <cellStyle name="Normal_Bieu mau (CV ) 2" xfId="33"/>
    <cellStyle name="Normal_Pluc" xfId="34"/>
    <cellStyle name="Normal_Sheet1 3" xfId="35"/>
    <cellStyle name="Style 1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zoomScaleSheetLayoutView="115" workbookViewId="0">
      <selection activeCell="M21" sqref="M21"/>
    </sheetView>
  </sheetViews>
  <sheetFormatPr defaultRowHeight="15" x14ac:dyDescent="0.25"/>
  <cols>
    <col min="1" max="1" width="39.42578125" style="6" customWidth="1"/>
    <col min="2" max="2" width="13.28515625" style="6" customWidth="1"/>
    <col min="3" max="3" width="36.7109375" style="6" customWidth="1"/>
    <col min="4" max="4" width="14.140625" style="6" customWidth="1"/>
    <col min="5" max="16384" width="9.140625" style="6"/>
  </cols>
  <sheetData>
    <row r="1" spans="1:4" ht="19.5" customHeight="1" x14ac:dyDescent="0.25">
      <c r="A1" s="1"/>
      <c r="B1" s="2"/>
      <c r="D1" s="9" t="s">
        <v>0</v>
      </c>
    </row>
    <row r="2" spans="1:4" ht="15.75" x14ac:dyDescent="0.25">
      <c r="A2" s="3"/>
    </row>
    <row r="3" spans="1:4" ht="22.5" customHeight="1" x14ac:dyDescent="0.25">
      <c r="A3" s="96" t="s">
        <v>49</v>
      </c>
      <c r="B3" s="96"/>
      <c r="C3" s="96"/>
      <c r="D3" s="96"/>
    </row>
    <row r="4" spans="1:4" ht="20.25" customHeight="1" x14ac:dyDescent="0.25">
      <c r="A4" s="97" t="s">
        <v>44</v>
      </c>
      <c r="B4" s="97"/>
      <c r="C4" s="97"/>
      <c r="D4" s="97"/>
    </row>
    <row r="5" spans="1:4" ht="15.75" customHeight="1" x14ac:dyDescent="0.25">
      <c r="A5" s="4"/>
      <c r="B5" s="4"/>
      <c r="C5" s="4"/>
      <c r="D5" s="4"/>
    </row>
    <row r="6" spans="1:4" ht="15.75" customHeight="1" x14ac:dyDescent="0.25">
      <c r="A6" s="5"/>
      <c r="D6" s="5" t="s">
        <v>45</v>
      </c>
    </row>
    <row r="7" spans="1:4" ht="27" customHeight="1" x14ac:dyDescent="0.25">
      <c r="A7" s="12" t="s">
        <v>1</v>
      </c>
      <c r="B7" s="12" t="s">
        <v>2</v>
      </c>
      <c r="C7" s="12" t="s">
        <v>3</v>
      </c>
      <c r="D7" s="33" t="s">
        <v>2</v>
      </c>
    </row>
    <row r="8" spans="1:4" ht="27" customHeight="1" x14ac:dyDescent="0.25">
      <c r="A8" s="12" t="s">
        <v>4</v>
      </c>
      <c r="B8" s="34">
        <f>+B9+B10+B11+B14</f>
        <v>95599</v>
      </c>
      <c r="C8" s="12" t="s">
        <v>5</v>
      </c>
      <c r="D8" s="14">
        <f>+D9+D10+D11+D12</f>
        <v>95599</v>
      </c>
    </row>
    <row r="9" spans="1:4" ht="27" customHeight="1" x14ac:dyDescent="0.25">
      <c r="A9" s="35" t="s">
        <v>6</v>
      </c>
      <c r="B9" s="36">
        <v>31012</v>
      </c>
      <c r="C9" s="35" t="s">
        <v>7</v>
      </c>
      <c r="D9" s="36">
        <v>15136</v>
      </c>
    </row>
    <row r="10" spans="1:4" ht="27" customHeight="1" x14ac:dyDescent="0.25">
      <c r="A10" s="26" t="s">
        <v>46</v>
      </c>
      <c r="B10" s="10">
        <v>5936</v>
      </c>
      <c r="C10" s="26" t="s">
        <v>8</v>
      </c>
      <c r="D10" s="10">
        <v>76064</v>
      </c>
    </row>
    <row r="11" spans="1:4" ht="27" customHeight="1" x14ac:dyDescent="0.25">
      <c r="A11" s="26" t="s">
        <v>9</v>
      </c>
      <c r="B11" s="10">
        <f>+B12+B13</f>
        <v>58651</v>
      </c>
      <c r="C11" s="26" t="s">
        <v>10</v>
      </c>
      <c r="D11" s="10">
        <v>3438</v>
      </c>
    </row>
    <row r="12" spans="1:4" ht="27" customHeight="1" x14ac:dyDescent="0.25">
      <c r="A12" s="26" t="s">
        <v>11</v>
      </c>
      <c r="B12" s="10">
        <v>58651</v>
      </c>
      <c r="C12" s="98" t="s">
        <v>47</v>
      </c>
      <c r="D12" s="99">
        <v>961</v>
      </c>
    </row>
    <row r="13" spans="1:4" ht="27" customHeight="1" x14ac:dyDescent="0.25">
      <c r="A13" s="26" t="s">
        <v>12</v>
      </c>
      <c r="B13" s="10">
        <v>0</v>
      </c>
      <c r="C13" s="98"/>
      <c r="D13" s="99"/>
    </row>
    <row r="14" spans="1:4" ht="27" customHeight="1" x14ac:dyDescent="0.25">
      <c r="A14" s="29" t="s">
        <v>13</v>
      </c>
      <c r="B14" s="37">
        <v>0</v>
      </c>
      <c r="C14" s="29"/>
      <c r="D14" s="37"/>
    </row>
    <row r="15" spans="1:4" ht="15.75" x14ac:dyDescent="0.25">
      <c r="A15" s="7"/>
    </row>
    <row r="16" spans="1:4" ht="15.75" x14ac:dyDescent="0.25">
      <c r="A16" s="8"/>
    </row>
  </sheetData>
  <mergeCells count="4">
    <mergeCell ref="A3:D3"/>
    <mergeCell ref="A4:D4"/>
    <mergeCell ref="C12:C13"/>
    <mergeCell ref="D12:D13"/>
  </mergeCells>
  <pageMargins left="0.7" right="0.39" top="0.75" bottom="0.75" header="0.3" footer="0.3"/>
  <pageSetup paperSize="9" scale="85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G23" sqref="G23"/>
    </sheetView>
  </sheetViews>
  <sheetFormatPr defaultRowHeight="15" x14ac:dyDescent="0.25"/>
  <cols>
    <col min="1" max="1" width="5.7109375" style="6" customWidth="1"/>
    <col min="2" max="2" width="53.7109375" style="6" customWidth="1"/>
    <col min="3" max="3" width="15.7109375" style="6" customWidth="1"/>
    <col min="4" max="4" width="14.85546875" style="6" customWidth="1"/>
    <col min="5" max="16384" width="9.140625" style="6"/>
  </cols>
  <sheetData>
    <row r="1" spans="1:4" ht="19.5" customHeight="1" x14ac:dyDescent="0.25">
      <c r="A1" s="1"/>
      <c r="B1" s="2"/>
      <c r="D1" s="9" t="s">
        <v>14</v>
      </c>
    </row>
    <row r="2" spans="1:4" ht="9" customHeight="1" x14ac:dyDescent="0.25">
      <c r="A2" s="3"/>
    </row>
    <row r="3" spans="1:4" ht="28.5" customHeight="1" x14ac:dyDescent="0.25">
      <c r="A3" s="96" t="s">
        <v>48</v>
      </c>
      <c r="B3" s="96"/>
      <c r="C3" s="96"/>
      <c r="D3" s="96"/>
    </row>
    <row r="4" spans="1:4" ht="39.75" customHeight="1" x14ac:dyDescent="0.25">
      <c r="A4" s="101" t="str">
        <f>+'108'!A4:D4</f>
        <v>(Kèm theo Quyết định số              /QĐ-UBND ngày         /      /2025 của UBND phường Nam Nha Trang)</v>
      </c>
      <c r="B4" s="101"/>
      <c r="C4" s="101"/>
      <c r="D4" s="101"/>
    </row>
    <row r="5" spans="1:4" ht="18.75" customHeight="1" x14ac:dyDescent="0.25">
      <c r="A5" s="11"/>
      <c r="B5" s="11"/>
      <c r="C5" s="11"/>
      <c r="D5" s="11"/>
    </row>
    <row r="6" spans="1:4" ht="18.75" customHeight="1" x14ac:dyDescent="0.25">
      <c r="A6" s="5"/>
      <c r="D6" s="5" t="s">
        <v>45</v>
      </c>
    </row>
    <row r="7" spans="1:4" ht="22.5" customHeight="1" x14ac:dyDescent="0.25">
      <c r="A7" s="100" t="s">
        <v>15</v>
      </c>
      <c r="B7" s="100" t="s">
        <v>16</v>
      </c>
      <c r="C7" s="100" t="s">
        <v>57</v>
      </c>
      <c r="D7" s="100"/>
    </row>
    <row r="8" spans="1:4" ht="22.5" customHeight="1" x14ac:dyDescent="0.25">
      <c r="A8" s="100"/>
      <c r="B8" s="100"/>
      <c r="C8" s="12" t="s">
        <v>17</v>
      </c>
      <c r="D8" s="12" t="s">
        <v>18</v>
      </c>
    </row>
    <row r="9" spans="1:4" ht="16.5" x14ac:dyDescent="0.25">
      <c r="A9" s="13" t="s">
        <v>19</v>
      </c>
      <c r="B9" s="13" t="s">
        <v>20</v>
      </c>
      <c r="C9" s="13">
        <v>1</v>
      </c>
      <c r="D9" s="13">
        <v>2</v>
      </c>
    </row>
    <row r="10" spans="1:4" ht="21.75" customHeight="1" x14ac:dyDescent="0.25">
      <c r="A10" s="17"/>
      <c r="B10" s="18" t="s">
        <v>21</v>
      </c>
      <c r="C10" s="19">
        <f>+C11+C18+C20+C21+C22+C23</f>
        <v>198358</v>
      </c>
      <c r="D10" s="19">
        <f>+D11+D18+D20+D21+D22+D23</f>
        <v>95599</v>
      </c>
    </row>
    <row r="11" spans="1:4" ht="21.75" customHeight="1" x14ac:dyDescent="0.25">
      <c r="A11" s="20" t="s">
        <v>22</v>
      </c>
      <c r="B11" s="32" t="s">
        <v>23</v>
      </c>
      <c r="C11" s="22">
        <f>SUM(C12:C17)</f>
        <v>116880</v>
      </c>
      <c r="D11" s="22">
        <f>SUM(D12:D17)</f>
        <v>31012</v>
      </c>
    </row>
    <row r="12" spans="1:4" ht="21.75" customHeight="1" x14ac:dyDescent="0.25">
      <c r="A12" s="23"/>
      <c r="B12" s="26" t="s">
        <v>51</v>
      </c>
      <c r="C12" s="25">
        <v>13221</v>
      </c>
      <c r="D12" s="25">
        <v>6612</v>
      </c>
    </row>
    <row r="13" spans="1:4" ht="21.75" customHeight="1" x14ac:dyDescent="0.25">
      <c r="A13" s="23"/>
      <c r="B13" s="26" t="s">
        <v>52</v>
      </c>
      <c r="C13" s="25">
        <v>7307</v>
      </c>
      <c r="D13" s="25">
        <f>+C13</f>
        <v>7307</v>
      </c>
    </row>
    <row r="14" spans="1:4" ht="21.75" customHeight="1" x14ac:dyDescent="0.25">
      <c r="A14" s="23"/>
      <c r="B14" s="26" t="s">
        <v>53</v>
      </c>
      <c r="C14" s="25">
        <v>1010</v>
      </c>
      <c r="D14" s="25">
        <f t="shared" ref="D14:D15" si="0">+C14</f>
        <v>1010</v>
      </c>
    </row>
    <row r="15" spans="1:4" ht="21.75" customHeight="1" x14ac:dyDescent="0.25">
      <c r="A15" s="23"/>
      <c r="B15" s="26" t="s">
        <v>54</v>
      </c>
      <c r="C15" s="25">
        <v>422</v>
      </c>
      <c r="D15" s="25">
        <f t="shared" si="0"/>
        <v>422</v>
      </c>
    </row>
    <row r="16" spans="1:4" ht="21.75" customHeight="1" x14ac:dyDescent="0.25">
      <c r="A16" s="23"/>
      <c r="B16" s="26" t="s">
        <v>55</v>
      </c>
      <c r="C16" s="25">
        <v>91629</v>
      </c>
      <c r="D16" s="25">
        <f>ROUND(C16*13.5%,)</f>
        <v>12370</v>
      </c>
    </row>
    <row r="17" spans="1:4" ht="21.75" customHeight="1" x14ac:dyDescent="0.25">
      <c r="A17" s="23"/>
      <c r="B17" s="26" t="s">
        <v>56</v>
      </c>
      <c r="C17" s="25">
        <v>3291</v>
      </c>
      <c r="D17" s="25">
        <f>+C17</f>
        <v>3291</v>
      </c>
    </row>
    <row r="18" spans="1:4" ht="33" x14ac:dyDescent="0.25">
      <c r="A18" s="20" t="s">
        <v>24</v>
      </c>
      <c r="B18" s="32" t="s">
        <v>25</v>
      </c>
      <c r="C18" s="22">
        <f>+C19</f>
        <v>22827</v>
      </c>
      <c r="D18" s="22">
        <f>+D19</f>
        <v>5936</v>
      </c>
    </row>
    <row r="19" spans="1:4" ht="35.25" customHeight="1" x14ac:dyDescent="0.25">
      <c r="A19" s="23"/>
      <c r="B19" s="26" t="s">
        <v>50</v>
      </c>
      <c r="C19" s="25">
        <v>22827</v>
      </c>
      <c r="D19" s="25">
        <v>5936</v>
      </c>
    </row>
    <row r="20" spans="1:4" ht="33" x14ac:dyDescent="0.25">
      <c r="A20" s="20" t="s">
        <v>26</v>
      </c>
      <c r="B20" s="32" t="s">
        <v>27</v>
      </c>
      <c r="C20" s="23"/>
      <c r="D20" s="23"/>
    </row>
    <row r="21" spans="1:4" ht="19.5" customHeight="1" x14ac:dyDescent="0.25">
      <c r="A21" s="20" t="s">
        <v>28</v>
      </c>
      <c r="B21" s="32" t="s">
        <v>29</v>
      </c>
      <c r="C21" s="23"/>
      <c r="D21" s="23"/>
    </row>
    <row r="22" spans="1:4" ht="19.5" customHeight="1" x14ac:dyDescent="0.25">
      <c r="A22" s="20" t="s">
        <v>30</v>
      </c>
      <c r="B22" s="32" t="s">
        <v>31</v>
      </c>
      <c r="C22" s="23"/>
      <c r="D22" s="23"/>
    </row>
    <row r="23" spans="1:4" ht="19.5" customHeight="1" x14ac:dyDescent="0.25">
      <c r="A23" s="20" t="s">
        <v>32</v>
      </c>
      <c r="B23" s="32" t="s">
        <v>33</v>
      </c>
      <c r="C23" s="22">
        <f>SUM(C24:C25)</f>
        <v>58651</v>
      </c>
      <c r="D23" s="22">
        <f>SUM(D24:D25)</f>
        <v>58651</v>
      </c>
    </row>
    <row r="24" spans="1:4" ht="19.5" customHeight="1" x14ac:dyDescent="0.25">
      <c r="A24" s="23"/>
      <c r="B24" s="26" t="s">
        <v>34</v>
      </c>
      <c r="C24" s="25">
        <f>+'108'!B12</f>
        <v>58651</v>
      </c>
      <c r="D24" s="25">
        <f>+'108'!B12</f>
        <v>58651</v>
      </c>
    </row>
    <row r="25" spans="1:4" ht="19.5" customHeight="1" x14ac:dyDescent="0.25">
      <c r="A25" s="28"/>
      <c r="B25" s="29" t="s">
        <v>35</v>
      </c>
      <c r="C25" s="28"/>
      <c r="D25" s="28"/>
    </row>
    <row r="26" spans="1:4" ht="15.75" x14ac:dyDescent="0.25">
      <c r="A26" s="8"/>
    </row>
  </sheetData>
  <mergeCells count="5">
    <mergeCell ref="A7:A8"/>
    <mergeCell ref="B7:B8"/>
    <mergeCell ref="C7:D7"/>
    <mergeCell ref="A3:D3"/>
    <mergeCell ref="A4:D4"/>
  </mergeCells>
  <pageMargins left="0.7" right="0.4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L25" sqref="L25"/>
    </sheetView>
  </sheetViews>
  <sheetFormatPr defaultRowHeight="15" x14ac:dyDescent="0.25"/>
  <cols>
    <col min="1" max="1" width="5.42578125" style="6" customWidth="1"/>
    <col min="2" max="2" width="38" style="6" customWidth="1"/>
    <col min="3" max="3" width="15.28515625" style="6" customWidth="1"/>
    <col min="4" max="4" width="16" style="6" customWidth="1"/>
    <col min="5" max="5" width="17" style="6" customWidth="1"/>
    <col min="6" max="16384" width="9.140625" style="6"/>
  </cols>
  <sheetData>
    <row r="1" spans="1:5" ht="15.75" x14ac:dyDescent="0.25">
      <c r="A1" s="1"/>
      <c r="B1" s="2"/>
      <c r="E1" s="9" t="s">
        <v>36</v>
      </c>
    </row>
    <row r="2" spans="1:5" ht="11.25" customHeight="1" x14ac:dyDescent="0.25">
      <c r="A2" s="3"/>
    </row>
    <row r="3" spans="1:5" ht="21.75" customHeight="1" x14ac:dyDescent="0.25">
      <c r="A3" s="96" t="s">
        <v>58</v>
      </c>
      <c r="B3" s="96"/>
      <c r="C3" s="96"/>
      <c r="D3" s="96"/>
      <c r="E3" s="96"/>
    </row>
    <row r="4" spans="1:5" ht="19.5" customHeight="1" x14ac:dyDescent="0.25">
      <c r="A4" s="97" t="str">
        <f>+'108'!A4:D4</f>
        <v>(Kèm theo Quyết định số              /QĐ-UBND ngày         /      /2025 của UBND phường Nam Nha Trang)</v>
      </c>
      <c r="B4" s="97"/>
      <c r="C4" s="97"/>
      <c r="D4" s="97"/>
      <c r="E4" s="97"/>
    </row>
    <row r="5" spans="1:5" ht="15" customHeight="1" x14ac:dyDescent="0.25">
      <c r="A5" s="4"/>
      <c r="B5" s="4"/>
      <c r="C5" s="4"/>
      <c r="D5" s="4"/>
      <c r="E5" s="4"/>
    </row>
    <row r="6" spans="1:5" ht="15.75" x14ac:dyDescent="0.25">
      <c r="A6" s="5"/>
      <c r="E6" s="5" t="s">
        <v>45</v>
      </c>
    </row>
    <row r="7" spans="1:5" ht="29.25" customHeight="1" x14ac:dyDescent="0.25">
      <c r="A7" s="100" t="s">
        <v>15</v>
      </c>
      <c r="B7" s="100" t="s">
        <v>16</v>
      </c>
      <c r="C7" s="100" t="s">
        <v>57</v>
      </c>
      <c r="D7" s="100"/>
      <c r="E7" s="100"/>
    </row>
    <row r="8" spans="1:5" ht="43.5" customHeight="1" x14ac:dyDescent="0.25">
      <c r="A8" s="100"/>
      <c r="B8" s="100"/>
      <c r="C8" s="12" t="s">
        <v>37</v>
      </c>
      <c r="D8" s="12" t="s">
        <v>71</v>
      </c>
      <c r="E8" s="12" t="s">
        <v>72</v>
      </c>
    </row>
    <row r="9" spans="1:5" ht="19.5" customHeight="1" x14ac:dyDescent="0.25">
      <c r="A9" s="13" t="s">
        <v>19</v>
      </c>
      <c r="B9" s="13" t="s">
        <v>20</v>
      </c>
      <c r="C9" s="13" t="s">
        <v>38</v>
      </c>
      <c r="D9" s="13">
        <v>2</v>
      </c>
      <c r="E9" s="13">
        <v>3</v>
      </c>
    </row>
    <row r="10" spans="1:5" ht="21" customHeight="1" x14ac:dyDescent="0.25">
      <c r="A10" s="17"/>
      <c r="B10" s="18" t="s">
        <v>39</v>
      </c>
      <c r="C10" s="19">
        <f>+D10+E10</f>
        <v>95599</v>
      </c>
      <c r="D10" s="19">
        <v>15136</v>
      </c>
      <c r="E10" s="19">
        <f>+E14</f>
        <v>80463</v>
      </c>
    </row>
    <row r="11" spans="1:5" s="15" customFormat="1" ht="21" customHeight="1" x14ac:dyDescent="0.25">
      <c r="A11" s="20" t="s">
        <v>22</v>
      </c>
      <c r="B11" s="21" t="s">
        <v>67</v>
      </c>
      <c r="C11" s="22">
        <f>SUM(C12:C13)</f>
        <v>15136</v>
      </c>
      <c r="D11" s="22">
        <f>SUM(D12:D13)</f>
        <v>15136</v>
      </c>
      <c r="E11" s="22"/>
    </row>
    <row r="12" spans="1:5" s="16" customFormat="1" ht="21" customHeight="1" x14ac:dyDescent="0.25">
      <c r="A12" s="23"/>
      <c r="B12" s="24" t="s">
        <v>69</v>
      </c>
      <c r="C12" s="25">
        <f>+D12+E12</f>
        <v>2766</v>
      </c>
      <c r="D12" s="25">
        <v>2766</v>
      </c>
      <c r="E12" s="25"/>
    </row>
    <row r="13" spans="1:5" s="16" customFormat="1" ht="21" customHeight="1" x14ac:dyDescent="0.25">
      <c r="A13" s="23"/>
      <c r="B13" s="24" t="s">
        <v>70</v>
      </c>
      <c r="C13" s="25">
        <f>+D13+E13</f>
        <v>12370</v>
      </c>
      <c r="D13" s="25">
        <v>12370</v>
      </c>
      <c r="E13" s="25"/>
    </row>
    <row r="14" spans="1:5" s="15" customFormat="1" ht="21" customHeight="1" x14ac:dyDescent="0.25">
      <c r="A14" s="20" t="s">
        <v>24</v>
      </c>
      <c r="B14" s="21" t="s">
        <v>68</v>
      </c>
      <c r="C14" s="22">
        <v>80463</v>
      </c>
      <c r="D14" s="22"/>
      <c r="E14" s="22">
        <v>80463</v>
      </c>
    </row>
    <row r="15" spans="1:5" ht="21" customHeight="1" x14ac:dyDescent="0.25">
      <c r="A15" s="23">
        <v>1</v>
      </c>
      <c r="B15" s="26" t="s">
        <v>59</v>
      </c>
      <c r="C15" s="25">
        <f t="shared" ref="C15:C26" si="0">+D15+E15</f>
        <v>220</v>
      </c>
      <c r="D15" s="25"/>
      <c r="E15" s="25">
        <v>220</v>
      </c>
    </row>
    <row r="16" spans="1:5" ht="21" customHeight="1" x14ac:dyDescent="0.25">
      <c r="A16" s="23">
        <v>2</v>
      </c>
      <c r="B16" s="26" t="s">
        <v>60</v>
      </c>
      <c r="C16" s="25">
        <f t="shared" si="0"/>
        <v>0</v>
      </c>
      <c r="D16" s="25"/>
      <c r="E16" s="25"/>
    </row>
    <row r="17" spans="1:5" ht="21" customHeight="1" x14ac:dyDescent="0.25">
      <c r="A17" s="23">
        <v>3</v>
      </c>
      <c r="B17" s="26" t="s">
        <v>61</v>
      </c>
      <c r="C17" s="25">
        <f t="shared" si="0"/>
        <v>606</v>
      </c>
      <c r="D17" s="25"/>
      <c r="E17" s="25">
        <v>606</v>
      </c>
    </row>
    <row r="18" spans="1:5" ht="21" customHeight="1" x14ac:dyDescent="0.25">
      <c r="A18" s="23">
        <v>4</v>
      </c>
      <c r="B18" s="26" t="s">
        <v>62</v>
      </c>
      <c r="C18" s="25">
        <f t="shared" si="0"/>
        <v>247</v>
      </c>
      <c r="D18" s="25"/>
      <c r="E18" s="25">
        <v>247</v>
      </c>
    </row>
    <row r="19" spans="1:5" ht="21" customHeight="1" x14ac:dyDescent="0.25">
      <c r="A19" s="23">
        <v>5</v>
      </c>
      <c r="B19" s="26" t="s">
        <v>40</v>
      </c>
      <c r="C19" s="25">
        <f t="shared" si="0"/>
        <v>268</v>
      </c>
      <c r="D19" s="25"/>
      <c r="E19" s="25">
        <v>268</v>
      </c>
    </row>
    <row r="20" spans="1:5" ht="21" customHeight="1" x14ac:dyDescent="0.25">
      <c r="A20" s="23">
        <v>6</v>
      </c>
      <c r="B20" s="26" t="s">
        <v>41</v>
      </c>
      <c r="C20" s="25">
        <f t="shared" si="0"/>
        <v>0</v>
      </c>
      <c r="D20" s="25"/>
      <c r="E20" s="25"/>
    </row>
    <row r="21" spans="1:5" ht="21" customHeight="1" x14ac:dyDescent="0.25">
      <c r="A21" s="23">
        <v>7</v>
      </c>
      <c r="B21" s="26" t="s">
        <v>42</v>
      </c>
      <c r="C21" s="25">
        <f t="shared" si="0"/>
        <v>1000</v>
      </c>
      <c r="D21" s="25"/>
      <c r="E21" s="25">
        <v>1000</v>
      </c>
    </row>
    <row r="22" spans="1:5" ht="37.5" customHeight="1" x14ac:dyDescent="0.25">
      <c r="A22" s="23">
        <v>8</v>
      </c>
      <c r="B22" s="26" t="s">
        <v>63</v>
      </c>
      <c r="C22" s="25">
        <f t="shared" si="0"/>
        <v>45962</v>
      </c>
      <c r="D22" s="25"/>
      <c r="E22" s="25">
        <v>45962</v>
      </c>
    </row>
    <row r="23" spans="1:5" ht="21" customHeight="1" x14ac:dyDescent="0.25">
      <c r="A23" s="23">
        <v>9</v>
      </c>
      <c r="B23" s="26" t="s">
        <v>64</v>
      </c>
      <c r="C23" s="25">
        <f t="shared" si="0"/>
        <v>13701</v>
      </c>
      <c r="D23" s="25"/>
      <c r="E23" s="25">
        <v>13701</v>
      </c>
    </row>
    <row r="24" spans="1:5" ht="21" customHeight="1" x14ac:dyDescent="0.25">
      <c r="A24" s="23">
        <v>10</v>
      </c>
      <c r="B24" s="26" t="s">
        <v>65</v>
      </c>
      <c r="C24" s="25">
        <f t="shared" si="0"/>
        <v>345</v>
      </c>
      <c r="D24" s="27"/>
      <c r="E24" s="25">
        <v>345</v>
      </c>
    </row>
    <row r="25" spans="1:5" ht="21" customHeight="1" x14ac:dyDescent="0.25">
      <c r="A25" s="23">
        <v>11</v>
      </c>
      <c r="B25" s="26" t="s">
        <v>43</v>
      </c>
      <c r="C25" s="25">
        <f t="shared" si="0"/>
        <v>3438</v>
      </c>
      <c r="D25" s="27"/>
      <c r="E25" s="25">
        <v>3438</v>
      </c>
    </row>
    <row r="26" spans="1:5" ht="21" customHeight="1" x14ac:dyDescent="0.25">
      <c r="A26" s="28">
        <v>12</v>
      </c>
      <c r="B26" s="29" t="s">
        <v>66</v>
      </c>
      <c r="C26" s="30">
        <f t="shared" si="0"/>
        <v>961</v>
      </c>
      <c r="D26" s="31"/>
      <c r="E26" s="30">
        <v>961</v>
      </c>
    </row>
  </sheetData>
  <mergeCells count="5">
    <mergeCell ref="A7:A8"/>
    <mergeCell ref="B7:B8"/>
    <mergeCell ref="C7:E7"/>
    <mergeCell ref="A3:E3"/>
    <mergeCell ref="A4:E4"/>
  </mergeCells>
  <pageMargins left="0.65" right="0.2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0"/>
  <sheetViews>
    <sheetView showZeros="0" tabSelected="1" view="pageBreakPreview" zoomScale="60" zoomScaleNormal="85" workbookViewId="0">
      <selection activeCell="BC3" sqref="BC3"/>
    </sheetView>
  </sheetViews>
  <sheetFormatPr defaultColWidth="8" defaultRowHeight="18.75" x14ac:dyDescent="0.25"/>
  <cols>
    <col min="1" max="1" width="48.5703125" style="49" customWidth="1"/>
    <col min="2" max="2" width="15.5703125" style="49" hidden="1" customWidth="1"/>
    <col min="3" max="3" width="12.7109375" style="50" customWidth="1"/>
    <col min="4" max="4" width="15.42578125" style="51" customWidth="1"/>
    <col min="5" max="5" width="15.140625" style="51" customWidth="1"/>
    <col min="6" max="6" width="11.28515625" style="51" hidden="1" customWidth="1"/>
    <col min="7" max="7" width="11.5703125" style="51" hidden="1" customWidth="1"/>
    <col min="8" max="8" width="8.7109375" style="51" hidden="1" customWidth="1"/>
    <col min="9" max="9" width="0.42578125" style="51" hidden="1" customWidth="1"/>
    <col min="10" max="10" width="10.7109375" style="51" hidden="1" customWidth="1"/>
    <col min="11" max="11" width="7.5703125" style="51" hidden="1" customWidth="1"/>
    <col min="12" max="12" width="16.5703125" style="51" customWidth="1"/>
    <col min="13" max="13" width="11.5703125" style="51" customWidth="1"/>
    <col min="14" max="17" width="12.85546875" style="51" customWidth="1"/>
    <col min="18" max="18" width="11.85546875" style="51" customWidth="1"/>
    <col min="19" max="19" width="17.140625" style="51" customWidth="1"/>
    <col min="20" max="21" width="12.42578125" style="51" customWidth="1"/>
    <col min="22" max="22" width="13.140625" style="51" customWidth="1"/>
    <col min="23" max="23" width="14" style="51" customWidth="1"/>
    <col min="24" max="27" width="12.5703125" style="51" hidden="1" customWidth="1"/>
    <col min="28" max="28" width="14.85546875" style="51" hidden="1" customWidth="1"/>
    <col min="29" max="29" width="12.5703125" style="51" hidden="1" customWidth="1"/>
    <col min="30" max="30" width="15.28515625" style="51" hidden="1" customWidth="1"/>
    <col min="31" max="31" width="14.42578125" style="51" hidden="1" customWidth="1"/>
    <col min="32" max="32" width="13.5703125" style="51" hidden="1" customWidth="1"/>
    <col min="33" max="33" width="11.28515625" style="51" hidden="1" customWidth="1"/>
    <col min="34" max="34" width="13.7109375" style="51" hidden="1" customWidth="1"/>
    <col min="35" max="35" width="13.85546875" style="51" hidden="1" customWidth="1"/>
    <col min="36" max="36" width="11.7109375" style="52" customWidth="1"/>
    <col min="37" max="37" width="16.140625" style="52" customWidth="1"/>
    <col min="38" max="39" width="9.5703125" style="52" bestFit="1" customWidth="1"/>
    <col min="40" max="256" width="8" style="52"/>
    <col min="257" max="257" width="48.5703125" style="52" customWidth="1"/>
    <col min="258" max="258" width="0" style="52" hidden="1" customWidth="1"/>
    <col min="259" max="259" width="12.7109375" style="52" customWidth="1"/>
    <col min="260" max="260" width="15.42578125" style="52" customWidth="1"/>
    <col min="261" max="261" width="15.140625" style="52" customWidth="1"/>
    <col min="262" max="267" width="0" style="52" hidden="1" customWidth="1"/>
    <col min="268" max="268" width="16.5703125" style="52" customWidth="1"/>
    <col min="269" max="269" width="11.5703125" style="52" customWidth="1"/>
    <col min="270" max="273" width="12.85546875" style="52" customWidth="1"/>
    <col min="274" max="274" width="11.85546875" style="52" customWidth="1"/>
    <col min="275" max="275" width="17.140625" style="52" customWidth="1"/>
    <col min="276" max="277" width="12.42578125" style="52" customWidth="1"/>
    <col min="278" max="278" width="13.140625" style="52" customWidth="1"/>
    <col min="279" max="279" width="14" style="52" customWidth="1"/>
    <col min="280" max="291" width="0" style="52" hidden="1" customWidth="1"/>
    <col min="292" max="292" width="11.7109375" style="52" customWidth="1"/>
    <col min="293" max="293" width="16.140625" style="52" customWidth="1"/>
    <col min="294" max="295" width="9.5703125" style="52" bestFit="1" customWidth="1"/>
    <col min="296" max="512" width="8" style="52"/>
    <col min="513" max="513" width="48.5703125" style="52" customWidth="1"/>
    <col min="514" max="514" width="0" style="52" hidden="1" customWidth="1"/>
    <col min="515" max="515" width="12.7109375" style="52" customWidth="1"/>
    <col min="516" max="516" width="15.42578125" style="52" customWidth="1"/>
    <col min="517" max="517" width="15.140625" style="52" customWidth="1"/>
    <col min="518" max="523" width="0" style="52" hidden="1" customWidth="1"/>
    <col min="524" max="524" width="16.5703125" style="52" customWidth="1"/>
    <col min="525" max="525" width="11.5703125" style="52" customWidth="1"/>
    <col min="526" max="529" width="12.85546875" style="52" customWidth="1"/>
    <col min="530" max="530" width="11.85546875" style="52" customWidth="1"/>
    <col min="531" max="531" width="17.140625" style="52" customWidth="1"/>
    <col min="532" max="533" width="12.42578125" style="52" customWidth="1"/>
    <col min="534" max="534" width="13.140625" style="52" customWidth="1"/>
    <col min="535" max="535" width="14" style="52" customWidth="1"/>
    <col min="536" max="547" width="0" style="52" hidden="1" customWidth="1"/>
    <col min="548" max="548" width="11.7109375" style="52" customWidth="1"/>
    <col min="549" max="549" width="16.140625" style="52" customWidth="1"/>
    <col min="550" max="551" width="9.5703125" style="52" bestFit="1" customWidth="1"/>
    <col min="552" max="768" width="8" style="52"/>
    <col min="769" max="769" width="48.5703125" style="52" customWidth="1"/>
    <col min="770" max="770" width="0" style="52" hidden="1" customWidth="1"/>
    <col min="771" max="771" width="12.7109375" style="52" customWidth="1"/>
    <col min="772" max="772" width="15.42578125" style="52" customWidth="1"/>
    <col min="773" max="773" width="15.140625" style="52" customWidth="1"/>
    <col min="774" max="779" width="0" style="52" hidden="1" customWidth="1"/>
    <col min="780" max="780" width="16.5703125" style="52" customWidth="1"/>
    <col min="781" max="781" width="11.5703125" style="52" customWidth="1"/>
    <col min="782" max="785" width="12.85546875" style="52" customWidth="1"/>
    <col min="786" max="786" width="11.85546875" style="52" customWidth="1"/>
    <col min="787" max="787" width="17.140625" style="52" customWidth="1"/>
    <col min="788" max="789" width="12.42578125" style="52" customWidth="1"/>
    <col min="790" max="790" width="13.140625" style="52" customWidth="1"/>
    <col min="791" max="791" width="14" style="52" customWidth="1"/>
    <col min="792" max="803" width="0" style="52" hidden="1" customWidth="1"/>
    <col min="804" max="804" width="11.7109375" style="52" customWidth="1"/>
    <col min="805" max="805" width="16.140625" style="52" customWidth="1"/>
    <col min="806" max="807" width="9.5703125" style="52" bestFit="1" customWidth="1"/>
    <col min="808" max="1024" width="8" style="52"/>
    <col min="1025" max="1025" width="48.5703125" style="52" customWidth="1"/>
    <col min="1026" max="1026" width="0" style="52" hidden="1" customWidth="1"/>
    <col min="1027" max="1027" width="12.7109375" style="52" customWidth="1"/>
    <col min="1028" max="1028" width="15.42578125" style="52" customWidth="1"/>
    <col min="1029" max="1029" width="15.140625" style="52" customWidth="1"/>
    <col min="1030" max="1035" width="0" style="52" hidden="1" customWidth="1"/>
    <col min="1036" max="1036" width="16.5703125" style="52" customWidth="1"/>
    <col min="1037" max="1037" width="11.5703125" style="52" customWidth="1"/>
    <col min="1038" max="1041" width="12.85546875" style="52" customWidth="1"/>
    <col min="1042" max="1042" width="11.85546875" style="52" customWidth="1"/>
    <col min="1043" max="1043" width="17.140625" style="52" customWidth="1"/>
    <col min="1044" max="1045" width="12.42578125" style="52" customWidth="1"/>
    <col min="1046" max="1046" width="13.140625" style="52" customWidth="1"/>
    <col min="1047" max="1047" width="14" style="52" customWidth="1"/>
    <col min="1048" max="1059" width="0" style="52" hidden="1" customWidth="1"/>
    <col min="1060" max="1060" width="11.7109375" style="52" customWidth="1"/>
    <col min="1061" max="1061" width="16.140625" style="52" customWidth="1"/>
    <col min="1062" max="1063" width="9.5703125" style="52" bestFit="1" customWidth="1"/>
    <col min="1064" max="1280" width="8" style="52"/>
    <col min="1281" max="1281" width="48.5703125" style="52" customWidth="1"/>
    <col min="1282" max="1282" width="0" style="52" hidden="1" customWidth="1"/>
    <col min="1283" max="1283" width="12.7109375" style="52" customWidth="1"/>
    <col min="1284" max="1284" width="15.42578125" style="52" customWidth="1"/>
    <col min="1285" max="1285" width="15.140625" style="52" customWidth="1"/>
    <col min="1286" max="1291" width="0" style="52" hidden="1" customWidth="1"/>
    <col min="1292" max="1292" width="16.5703125" style="52" customWidth="1"/>
    <col min="1293" max="1293" width="11.5703125" style="52" customWidth="1"/>
    <col min="1294" max="1297" width="12.85546875" style="52" customWidth="1"/>
    <col min="1298" max="1298" width="11.85546875" style="52" customWidth="1"/>
    <col min="1299" max="1299" width="17.140625" style="52" customWidth="1"/>
    <col min="1300" max="1301" width="12.42578125" style="52" customWidth="1"/>
    <col min="1302" max="1302" width="13.140625" style="52" customWidth="1"/>
    <col min="1303" max="1303" width="14" style="52" customWidth="1"/>
    <col min="1304" max="1315" width="0" style="52" hidden="1" customWidth="1"/>
    <col min="1316" max="1316" width="11.7109375" style="52" customWidth="1"/>
    <col min="1317" max="1317" width="16.140625" style="52" customWidth="1"/>
    <col min="1318" max="1319" width="9.5703125" style="52" bestFit="1" customWidth="1"/>
    <col min="1320" max="1536" width="8" style="52"/>
    <col min="1537" max="1537" width="48.5703125" style="52" customWidth="1"/>
    <col min="1538" max="1538" width="0" style="52" hidden="1" customWidth="1"/>
    <col min="1539" max="1539" width="12.7109375" style="52" customWidth="1"/>
    <col min="1540" max="1540" width="15.42578125" style="52" customWidth="1"/>
    <col min="1541" max="1541" width="15.140625" style="52" customWidth="1"/>
    <col min="1542" max="1547" width="0" style="52" hidden="1" customWidth="1"/>
    <col min="1548" max="1548" width="16.5703125" style="52" customWidth="1"/>
    <col min="1549" max="1549" width="11.5703125" style="52" customWidth="1"/>
    <col min="1550" max="1553" width="12.85546875" style="52" customWidth="1"/>
    <col min="1554" max="1554" width="11.85546875" style="52" customWidth="1"/>
    <col min="1555" max="1555" width="17.140625" style="52" customWidth="1"/>
    <col min="1556" max="1557" width="12.42578125" style="52" customWidth="1"/>
    <col min="1558" max="1558" width="13.140625" style="52" customWidth="1"/>
    <col min="1559" max="1559" width="14" style="52" customWidth="1"/>
    <col min="1560" max="1571" width="0" style="52" hidden="1" customWidth="1"/>
    <col min="1572" max="1572" width="11.7109375" style="52" customWidth="1"/>
    <col min="1573" max="1573" width="16.140625" style="52" customWidth="1"/>
    <col min="1574" max="1575" width="9.5703125" style="52" bestFit="1" customWidth="1"/>
    <col min="1576" max="1792" width="8" style="52"/>
    <col min="1793" max="1793" width="48.5703125" style="52" customWidth="1"/>
    <col min="1794" max="1794" width="0" style="52" hidden="1" customWidth="1"/>
    <col min="1795" max="1795" width="12.7109375" style="52" customWidth="1"/>
    <col min="1796" max="1796" width="15.42578125" style="52" customWidth="1"/>
    <col min="1797" max="1797" width="15.140625" style="52" customWidth="1"/>
    <col min="1798" max="1803" width="0" style="52" hidden="1" customWidth="1"/>
    <col min="1804" max="1804" width="16.5703125" style="52" customWidth="1"/>
    <col min="1805" max="1805" width="11.5703125" style="52" customWidth="1"/>
    <col min="1806" max="1809" width="12.85546875" style="52" customWidth="1"/>
    <col min="1810" max="1810" width="11.85546875" style="52" customWidth="1"/>
    <col min="1811" max="1811" width="17.140625" style="52" customWidth="1"/>
    <col min="1812" max="1813" width="12.42578125" style="52" customWidth="1"/>
    <col min="1814" max="1814" width="13.140625" style="52" customWidth="1"/>
    <col min="1815" max="1815" width="14" style="52" customWidth="1"/>
    <col min="1816" max="1827" width="0" style="52" hidden="1" customWidth="1"/>
    <col min="1828" max="1828" width="11.7109375" style="52" customWidth="1"/>
    <col min="1829" max="1829" width="16.140625" style="52" customWidth="1"/>
    <col min="1830" max="1831" width="9.5703125" style="52" bestFit="1" customWidth="1"/>
    <col min="1832" max="2048" width="8" style="52"/>
    <col min="2049" max="2049" width="48.5703125" style="52" customWidth="1"/>
    <col min="2050" max="2050" width="0" style="52" hidden="1" customWidth="1"/>
    <col min="2051" max="2051" width="12.7109375" style="52" customWidth="1"/>
    <col min="2052" max="2052" width="15.42578125" style="52" customWidth="1"/>
    <col min="2053" max="2053" width="15.140625" style="52" customWidth="1"/>
    <col min="2054" max="2059" width="0" style="52" hidden="1" customWidth="1"/>
    <col min="2060" max="2060" width="16.5703125" style="52" customWidth="1"/>
    <col min="2061" max="2061" width="11.5703125" style="52" customWidth="1"/>
    <col min="2062" max="2065" width="12.85546875" style="52" customWidth="1"/>
    <col min="2066" max="2066" width="11.85546875" style="52" customWidth="1"/>
    <col min="2067" max="2067" width="17.140625" style="52" customWidth="1"/>
    <col min="2068" max="2069" width="12.42578125" style="52" customWidth="1"/>
    <col min="2070" max="2070" width="13.140625" style="52" customWidth="1"/>
    <col min="2071" max="2071" width="14" style="52" customWidth="1"/>
    <col min="2072" max="2083" width="0" style="52" hidden="1" customWidth="1"/>
    <col min="2084" max="2084" width="11.7109375" style="52" customWidth="1"/>
    <col min="2085" max="2085" width="16.140625" style="52" customWidth="1"/>
    <col min="2086" max="2087" width="9.5703125" style="52" bestFit="1" customWidth="1"/>
    <col min="2088" max="2304" width="8" style="52"/>
    <col min="2305" max="2305" width="48.5703125" style="52" customWidth="1"/>
    <col min="2306" max="2306" width="0" style="52" hidden="1" customWidth="1"/>
    <col min="2307" max="2307" width="12.7109375" style="52" customWidth="1"/>
    <col min="2308" max="2308" width="15.42578125" style="52" customWidth="1"/>
    <col min="2309" max="2309" width="15.140625" style="52" customWidth="1"/>
    <col min="2310" max="2315" width="0" style="52" hidden="1" customWidth="1"/>
    <col min="2316" max="2316" width="16.5703125" style="52" customWidth="1"/>
    <col min="2317" max="2317" width="11.5703125" style="52" customWidth="1"/>
    <col min="2318" max="2321" width="12.85546875" style="52" customWidth="1"/>
    <col min="2322" max="2322" width="11.85546875" style="52" customWidth="1"/>
    <col min="2323" max="2323" width="17.140625" style="52" customWidth="1"/>
    <col min="2324" max="2325" width="12.42578125" style="52" customWidth="1"/>
    <col min="2326" max="2326" width="13.140625" style="52" customWidth="1"/>
    <col min="2327" max="2327" width="14" style="52" customWidth="1"/>
    <col min="2328" max="2339" width="0" style="52" hidden="1" customWidth="1"/>
    <col min="2340" max="2340" width="11.7109375" style="52" customWidth="1"/>
    <col min="2341" max="2341" width="16.140625" style="52" customWidth="1"/>
    <col min="2342" max="2343" width="9.5703125" style="52" bestFit="1" customWidth="1"/>
    <col min="2344" max="2560" width="8" style="52"/>
    <col min="2561" max="2561" width="48.5703125" style="52" customWidth="1"/>
    <col min="2562" max="2562" width="0" style="52" hidden="1" customWidth="1"/>
    <col min="2563" max="2563" width="12.7109375" style="52" customWidth="1"/>
    <col min="2564" max="2564" width="15.42578125" style="52" customWidth="1"/>
    <col min="2565" max="2565" width="15.140625" style="52" customWidth="1"/>
    <col min="2566" max="2571" width="0" style="52" hidden="1" customWidth="1"/>
    <col min="2572" max="2572" width="16.5703125" style="52" customWidth="1"/>
    <col min="2573" max="2573" width="11.5703125" style="52" customWidth="1"/>
    <col min="2574" max="2577" width="12.85546875" style="52" customWidth="1"/>
    <col min="2578" max="2578" width="11.85546875" style="52" customWidth="1"/>
    <col min="2579" max="2579" width="17.140625" style="52" customWidth="1"/>
    <col min="2580" max="2581" width="12.42578125" style="52" customWidth="1"/>
    <col min="2582" max="2582" width="13.140625" style="52" customWidth="1"/>
    <col min="2583" max="2583" width="14" style="52" customWidth="1"/>
    <col min="2584" max="2595" width="0" style="52" hidden="1" customWidth="1"/>
    <col min="2596" max="2596" width="11.7109375" style="52" customWidth="1"/>
    <col min="2597" max="2597" width="16.140625" style="52" customWidth="1"/>
    <col min="2598" max="2599" width="9.5703125" style="52" bestFit="1" customWidth="1"/>
    <col min="2600" max="2816" width="8" style="52"/>
    <col min="2817" max="2817" width="48.5703125" style="52" customWidth="1"/>
    <col min="2818" max="2818" width="0" style="52" hidden="1" customWidth="1"/>
    <col min="2819" max="2819" width="12.7109375" style="52" customWidth="1"/>
    <col min="2820" max="2820" width="15.42578125" style="52" customWidth="1"/>
    <col min="2821" max="2821" width="15.140625" style="52" customWidth="1"/>
    <col min="2822" max="2827" width="0" style="52" hidden="1" customWidth="1"/>
    <col min="2828" max="2828" width="16.5703125" style="52" customWidth="1"/>
    <col min="2829" max="2829" width="11.5703125" style="52" customWidth="1"/>
    <col min="2830" max="2833" width="12.85546875" style="52" customWidth="1"/>
    <col min="2834" max="2834" width="11.85546875" style="52" customWidth="1"/>
    <col min="2835" max="2835" width="17.140625" style="52" customWidth="1"/>
    <col min="2836" max="2837" width="12.42578125" style="52" customWidth="1"/>
    <col min="2838" max="2838" width="13.140625" style="52" customWidth="1"/>
    <col min="2839" max="2839" width="14" style="52" customWidth="1"/>
    <col min="2840" max="2851" width="0" style="52" hidden="1" customWidth="1"/>
    <col min="2852" max="2852" width="11.7109375" style="52" customWidth="1"/>
    <col min="2853" max="2853" width="16.140625" style="52" customWidth="1"/>
    <col min="2854" max="2855" width="9.5703125" style="52" bestFit="1" customWidth="1"/>
    <col min="2856" max="3072" width="8" style="52"/>
    <col min="3073" max="3073" width="48.5703125" style="52" customWidth="1"/>
    <col min="3074" max="3074" width="0" style="52" hidden="1" customWidth="1"/>
    <col min="3075" max="3075" width="12.7109375" style="52" customWidth="1"/>
    <col min="3076" max="3076" width="15.42578125" style="52" customWidth="1"/>
    <col min="3077" max="3077" width="15.140625" style="52" customWidth="1"/>
    <col min="3078" max="3083" width="0" style="52" hidden="1" customWidth="1"/>
    <col min="3084" max="3084" width="16.5703125" style="52" customWidth="1"/>
    <col min="3085" max="3085" width="11.5703125" style="52" customWidth="1"/>
    <col min="3086" max="3089" width="12.85546875" style="52" customWidth="1"/>
    <col min="3090" max="3090" width="11.85546875" style="52" customWidth="1"/>
    <col min="3091" max="3091" width="17.140625" style="52" customWidth="1"/>
    <col min="3092" max="3093" width="12.42578125" style="52" customWidth="1"/>
    <col min="3094" max="3094" width="13.140625" style="52" customWidth="1"/>
    <col min="3095" max="3095" width="14" style="52" customWidth="1"/>
    <col min="3096" max="3107" width="0" style="52" hidden="1" customWidth="1"/>
    <col min="3108" max="3108" width="11.7109375" style="52" customWidth="1"/>
    <col min="3109" max="3109" width="16.140625" style="52" customWidth="1"/>
    <col min="3110" max="3111" width="9.5703125" style="52" bestFit="1" customWidth="1"/>
    <col min="3112" max="3328" width="8" style="52"/>
    <col min="3329" max="3329" width="48.5703125" style="52" customWidth="1"/>
    <col min="3330" max="3330" width="0" style="52" hidden="1" customWidth="1"/>
    <col min="3331" max="3331" width="12.7109375" style="52" customWidth="1"/>
    <col min="3332" max="3332" width="15.42578125" style="52" customWidth="1"/>
    <col min="3333" max="3333" width="15.140625" style="52" customWidth="1"/>
    <col min="3334" max="3339" width="0" style="52" hidden="1" customWidth="1"/>
    <col min="3340" max="3340" width="16.5703125" style="52" customWidth="1"/>
    <col min="3341" max="3341" width="11.5703125" style="52" customWidth="1"/>
    <col min="3342" max="3345" width="12.85546875" style="52" customWidth="1"/>
    <col min="3346" max="3346" width="11.85546875" style="52" customWidth="1"/>
    <col min="3347" max="3347" width="17.140625" style="52" customWidth="1"/>
    <col min="3348" max="3349" width="12.42578125" style="52" customWidth="1"/>
    <col min="3350" max="3350" width="13.140625" style="52" customWidth="1"/>
    <col min="3351" max="3351" width="14" style="52" customWidth="1"/>
    <col min="3352" max="3363" width="0" style="52" hidden="1" customWidth="1"/>
    <col min="3364" max="3364" width="11.7109375" style="52" customWidth="1"/>
    <col min="3365" max="3365" width="16.140625" style="52" customWidth="1"/>
    <col min="3366" max="3367" width="9.5703125" style="52" bestFit="1" customWidth="1"/>
    <col min="3368" max="3584" width="8" style="52"/>
    <col min="3585" max="3585" width="48.5703125" style="52" customWidth="1"/>
    <col min="3586" max="3586" width="0" style="52" hidden="1" customWidth="1"/>
    <col min="3587" max="3587" width="12.7109375" style="52" customWidth="1"/>
    <col min="3588" max="3588" width="15.42578125" style="52" customWidth="1"/>
    <col min="3589" max="3589" width="15.140625" style="52" customWidth="1"/>
    <col min="3590" max="3595" width="0" style="52" hidden="1" customWidth="1"/>
    <col min="3596" max="3596" width="16.5703125" style="52" customWidth="1"/>
    <col min="3597" max="3597" width="11.5703125" style="52" customWidth="1"/>
    <col min="3598" max="3601" width="12.85546875" style="52" customWidth="1"/>
    <col min="3602" max="3602" width="11.85546875" style="52" customWidth="1"/>
    <col min="3603" max="3603" width="17.140625" style="52" customWidth="1"/>
    <col min="3604" max="3605" width="12.42578125" style="52" customWidth="1"/>
    <col min="3606" max="3606" width="13.140625" style="52" customWidth="1"/>
    <col min="3607" max="3607" width="14" style="52" customWidth="1"/>
    <col min="3608" max="3619" width="0" style="52" hidden="1" customWidth="1"/>
    <col min="3620" max="3620" width="11.7109375" style="52" customWidth="1"/>
    <col min="3621" max="3621" width="16.140625" style="52" customWidth="1"/>
    <col min="3622" max="3623" width="9.5703125" style="52" bestFit="1" customWidth="1"/>
    <col min="3624" max="3840" width="8" style="52"/>
    <col min="3841" max="3841" width="48.5703125" style="52" customWidth="1"/>
    <col min="3842" max="3842" width="0" style="52" hidden="1" customWidth="1"/>
    <col min="3843" max="3843" width="12.7109375" style="52" customWidth="1"/>
    <col min="3844" max="3844" width="15.42578125" style="52" customWidth="1"/>
    <col min="3845" max="3845" width="15.140625" style="52" customWidth="1"/>
    <col min="3846" max="3851" width="0" style="52" hidden="1" customWidth="1"/>
    <col min="3852" max="3852" width="16.5703125" style="52" customWidth="1"/>
    <col min="3853" max="3853" width="11.5703125" style="52" customWidth="1"/>
    <col min="3854" max="3857" width="12.85546875" style="52" customWidth="1"/>
    <col min="3858" max="3858" width="11.85546875" style="52" customWidth="1"/>
    <col min="3859" max="3859" width="17.140625" style="52" customWidth="1"/>
    <col min="3860" max="3861" width="12.42578125" style="52" customWidth="1"/>
    <col min="3862" max="3862" width="13.140625" style="52" customWidth="1"/>
    <col min="3863" max="3863" width="14" style="52" customWidth="1"/>
    <col min="3864" max="3875" width="0" style="52" hidden="1" customWidth="1"/>
    <col min="3876" max="3876" width="11.7109375" style="52" customWidth="1"/>
    <col min="3877" max="3877" width="16.140625" style="52" customWidth="1"/>
    <col min="3878" max="3879" width="9.5703125" style="52" bestFit="1" customWidth="1"/>
    <col min="3880" max="4096" width="8" style="52"/>
    <col min="4097" max="4097" width="48.5703125" style="52" customWidth="1"/>
    <col min="4098" max="4098" width="0" style="52" hidden="1" customWidth="1"/>
    <col min="4099" max="4099" width="12.7109375" style="52" customWidth="1"/>
    <col min="4100" max="4100" width="15.42578125" style="52" customWidth="1"/>
    <col min="4101" max="4101" width="15.140625" style="52" customWidth="1"/>
    <col min="4102" max="4107" width="0" style="52" hidden="1" customWidth="1"/>
    <col min="4108" max="4108" width="16.5703125" style="52" customWidth="1"/>
    <col min="4109" max="4109" width="11.5703125" style="52" customWidth="1"/>
    <col min="4110" max="4113" width="12.85546875" style="52" customWidth="1"/>
    <col min="4114" max="4114" width="11.85546875" style="52" customWidth="1"/>
    <col min="4115" max="4115" width="17.140625" style="52" customWidth="1"/>
    <col min="4116" max="4117" width="12.42578125" style="52" customWidth="1"/>
    <col min="4118" max="4118" width="13.140625" style="52" customWidth="1"/>
    <col min="4119" max="4119" width="14" style="52" customWidth="1"/>
    <col min="4120" max="4131" width="0" style="52" hidden="1" customWidth="1"/>
    <col min="4132" max="4132" width="11.7109375" style="52" customWidth="1"/>
    <col min="4133" max="4133" width="16.140625" style="52" customWidth="1"/>
    <col min="4134" max="4135" width="9.5703125" style="52" bestFit="1" customWidth="1"/>
    <col min="4136" max="4352" width="8" style="52"/>
    <col min="4353" max="4353" width="48.5703125" style="52" customWidth="1"/>
    <col min="4354" max="4354" width="0" style="52" hidden="1" customWidth="1"/>
    <col min="4355" max="4355" width="12.7109375" style="52" customWidth="1"/>
    <col min="4356" max="4356" width="15.42578125" style="52" customWidth="1"/>
    <col min="4357" max="4357" width="15.140625" style="52" customWidth="1"/>
    <col min="4358" max="4363" width="0" style="52" hidden="1" customWidth="1"/>
    <col min="4364" max="4364" width="16.5703125" style="52" customWidth="1"/>
    <col min="4365" max="4365" width="11.5703125" style="52" customWidth="1"/>
    <col min="4366" max="4369" width="12.85546875" style="52" customWidth="1"/>
    <col min="4370" max="4370" width="11.85546875" style="52" customWidth="1"/>
    <col min="4371" max="4371" width="17.140625" style="52" customWidth="1"/>
    <col min="4372" max="4373" width="12.42578125" style="52" customWidth="1"/>
    <col min="4374" max="4374" width="13.140625" style="52" customWidth="1"/>
    <col min="4375" max="4375" width="14" style="52" customWidth="1"/>
    <col min="4376" max="4387" width="0" style="52" hidden="1" customWidth="1"/>
    <col min="4388" max="4388" width="11.7109375" style="52" customWidth="1"/>
    <col min="4389" max="4389" width="16.140625" style="52" customWidth="1"/>
    <col min="4390" max="4391" width="9.5703125" style="52" bestFit="1" customWidth="1"/>
    <col min="4392" max="4608" width="8" style="52"/>
    <col min="4609" max="4609" width="48.5703125" style="52" customWidth="1"/>
    <col min="4610" max="4610" width="0" style="52" hidden="1" customWidth="1"/>
    <col min="4611" max="4611" width="12.7109375" style="52" customWidth="1"/>
    <col min="4612" max="4612" width="15.42578125" style="52" customWidth="1"/>
    <col min="4613" max="4613" width="15.140625" style="52" customWidth="1"/>
    <col min="4614" max="4619" width="0" style="52" hidden="1" customWidth="1"/>
    <col min="4620" max="4620" width="16.5703125" style="52" customWidth="1"/>
    <col min="4621" max="4621" width="11.5703125" style="52" customWidth="1"/>
    <col min="4622" max="4625" width="12.85546875" style="52" customWidth="1"/>
    <col min="4626" max="4626" width="11.85546875" style="52" customWidth="1"/>
    <col min="4627" max="4627" width="17.140625" style="52" customWidth="1"/>
    <col min="4628" max="4629" width="12.42578125" style="52" customWidth="1"/>
    <col min="4630" max="4630" width="13.140625" style="52" customWidth="1"/>
    <col min="4631" max="4631" width="14" style="52" customWidth="1"/>
    <col min="4632" max="4643" width="0" style="52" hidden="1" customWidth="1"/>
    <col min="4644" max="4644" width="11.7109375" style="52" customWidth="1"/>
    <col min="4645" max="4645" width="16.140625" style="52" customWidth="1"/>
    <col min="4646" max="4647" width="9.5703125" style="52" bestFit="1" customWidth="1"/>
    <col min="4648" max="4864" width="8" style="52"/>
    <col min="4865" max="4865" width="48.5703125" style="52" customWidth="1"/>
    <col min="4866" max="4866" width="0" style="52" hidden="1" customWidth="1"/>
    <col min="4867" max="4867" width="12.7109375" style="52" customWidth="1"/>
    <col min="4868" max="4868" width="15.42578125" style="52" customWidth="1"/>
    <col min="4869" max="4869" width="15.140625" style="52" customWidth="1"/>
    <col min="4870" max="4875" width="0" style="52" hidden="1" customWidth="1"/>
    <col min="4876" max="4876" width="16.5703125" style="52" customWidth="1"/>
    <col min="4877" max="4877" width="11.5703125" style="52" customWidth="1"/>
    <col min="4878" max="4881" width="12.85546875" style="52" customWidth="1"/>
    <col min="4882" max="4882" width="11.85546875" style="52" customWidth="1"/>
    <col min="4883" max="4883" width="17.140625" style="52" customWidth="1"/>
    <col min="4884" max="4885" width="12.42578125" style="52" customWidth="1"/>
    <col min="4886" max="4886" width="13.140625" style="52" customWidth="1"/>
    <col min="4887" max="4887" width="14" style="52" customWidth="1"/>
    <col min="4888" max="4899" width="0" style="52" hidden="1" customWidth="1"/>
    <col min="4900" max="4900" width="11.7109375" style="52" customWidth="1"/>
    <col min="4901" max="4901" width="16.140625" style="52" customWidth="1"/>
    <col min="4902" max="4903" width="9.5703125" style="52" bestFit="1" customWidth="1"/>
    <col min="4904" max="5120" width="8" style="52"/>
    <col min="5121" max="5121" width="48.5703125" style="52" customWidth="1"/>
    <col min="5122" max="5122" width="0" style="52" hidden="1" customWidth="1"/>
    <col min="5123" max="5123" width="12.7109375" style="52" customWidth="1"/>
    <col min="5124" max="5124" width="15.42578125" style="52" customWidth="1"/>
    <col min="5125" max="5125" width="15.140625" style="52" customWidth="1"/>
    <col min="5126" max="5131" width="0" style="52" hidden="1" customWidth="1"/>
    <col min="5132" max="5132" width="16.5703125" style="52" customWidth="1"/>
    <col min="5133" max="5133" width="11.5703125" style="52" customWidth="1"/>
    <col min="5134" max="5137" width="12.85546875" style="52" customWidth="1"/>
    <col min="5138" max="5138" width="11.85546875" style="52" customWidth="1"/>
    <col min="5139" max="5139" width="17.140625" style="52" customWidth="1"/>
    <col min="5140" max="5141" width="12.42578125" style="52" customWidth="1"/>
    <col min="5142" max="5142" width="13.140625" style="52" customWidth="1"/>
    <col min="5143" max="5143" width="14" style="52" customWidth="1"/>
    <col min="5144" max="5155" width="0" style="52" hidden="1" customWidth="1"/>
    <col min="5156" max="5156" width="11.7109375" style="52" customWidth="1"/>
    <col min="5157" max="5157" width="16.140625" style="52" customWidth="1"/>
    <col min="5158" max="5159" width="9.5703125" style="52" bestFit="1" customWidth="1"/>
    <col min="5160" max="5376" width="8" style="52"/>
    <col min="5377" max="5377" width="48.5703125" style="52" customWidth="1"/>
    <col min="5378" max="5378" width="0" style="52" hidden="1" customWidth="1"/>
    <col min="5379" max="5379" width="12.7109375" style="52" customWidth="1"/>
    <col min="5380" max="5380" width="15.42578125" style="52" customWidth="1"/>
    <col min="5381" max="5381" width="15.140625" style="52" customWidth="1"/>
    <col min="5382" max="5387" width="0" style="52" hidden="1" customWidth="1"/>
    <col min="5388" max="5388" width="16.5703125" style="52" customWidth="1"/>
    <col min="5389" max="5389" width="11.5703125" style="52" customWidth="1"/>
    <col min="5390" max="5393" width="12.85546875" style="52" customWidth="1"/>
    <col min="5394" max="5394" width="11.85546875" style="52" customWidth="1"/>
    <col min="5395" max="5395" width="17.140625" style="52" customWidth="1"/>
    <col min="5396" max="5397" width="12.42578125" style="52" customWidth="1"/>
    <col min="5398" max="5398" width="13.140625" style="52" customWidth="1"/>
    <col min="5399" max="5399" width="14" style="52" customWidth="1"/>
    <col min="5400" max="5411" width="0" style="52" hidden="1" customWidth="1"/>
    <col min="5412" max="5412" width="11.7109375" style="52" customWidth="1"/>
    <col min="5413" max="5413" width="16.140625" style="52" customWidth="1"/>
    <col min="5414" max="5415" width="9.5703125" style="52" bestFit="1" customWidth="1"/>
    <col min="5416" max="5632" width="8" style="52"/>
    <col min="5633" max="5633" width="48.5703125" style="52" customWidth="1"/>
    <col min="5634" max="5634" width="0" style="52" hidden="1" customWidth="1"/>
    <col min="5635" max="5635" width="12.7109375" style="52" customWidth="1"/>
    <col min="5636" max="5636" width="15.42578125" style="52" customWidth="1"/>
    <col min="5637" max="5637" width="15.140625" style="52" customWidth="1"/>
    <col min="5638" max="5643" width="0" style="52" hidden="1" customWidth="1"/>
    <col min="5644" max="5644" width="16.5703125" style="52" customWidth="1"/>
    <col min="5645" max="5645" width="11.5703125" style="52" customWidth="1"/>
    <col min="5646" max="5649" width="12.85546875" style="52" customWidth="1"/>
    <col min="5650" max="5650" width="11.85546875" style="52" customWidth="1"/>
    <col min="5651" max="5651" width="17.140625" style="52" customWidth="1"/>
    <col min="5652" max="5653" width="12.42578125" style="52" customWidth="1"/>
    <col min="5654" max="5654" width="13.140625" style="52" customWidth="1"/>
    <col min="5655" max="5655" width="14" style="52" customWidth="1"/>
    <col min="5656" max="5667" width="0" style="52" hidden="1" customWidth="1"/>
    <col min="5668" max="5668" width="11.7109375" style="52" customWidth="1"/>
    <col min="5669" max="5669" width="16.140625" style="52" customWidth="1"/>
    <col min="5670" max="5671" width="9.5703125" style="52" bestFit="1" customWidth="1"/>
    <col min="5672" max="5888" width="8" style="52"/>
    <col min="5889" max="5889" width="48.5703125" style="52" customWidth="1"/>
    <col min="5890" max="5890" width="0" style="52" hidden="1" customWidth="1"/>
    <col min="5891" max="5891" width="12.7109375" style="52" customWidth="1"/>
    <col min="5892" max="5892" width="15.42578125" style="52" customWidth="1"/>
    <col min="5893" max="5893" width="15.140625" style="52" customWidth="1"/>
    <col min="5894" max="5899" width="0" style="52" hidden="1" customWidth="1"/>
    <col min="5900" max="5900" width="16.5703125" style="52" customWidth="1"/>
    <col min="5901" max="5901" width="11.5703125" style="52" customWidth="1"/>
    <col min="5902" max="5905" width="12.85546875" style="52" customWidth="1"/>
    <col min="5906" max="5906" width="11.85546875" style="52" customWidth="1"/>
    <col min="5907" max="5907" width="17.140625" style="52" customWidth="1"/>
    <col min="5908" max="5909" width="12.42578125" style="52" customWidth="1"/>
    <col min="5910" max="5910" width="13.140625" style="52" customWidth="1"/>
    <col min="5911" max="5911" width="14" style="52" customWidth="1"/>
    <col min="5912" max="5923" width="0" style="52" hidden="1" customWidth="1"/>
    <col min="5924" max="5924" width="11.7109375" style="52" customWidth="1"/>
    <col min="5925" max="5925" width="16.140625" style="52" customWidth="1"/>
    <col min="5926" max="5927" width="9.5703125" style="52" bestFit="1" customWidth="1"/>
    <col min="5928" max="6144" width="8" style="52"/>
    <col min="6145" max="6145" width="48.5703125" style="52" customWidth="1"/>
    <col min="6146" max="6146" width="0" style="52" hidden="1" customWidth="1"/>
    <col min="6147" max="6147" width="12.7109375" style="52" customWidth="1"/>
    <col min="6148" max="6148" width="15.42578125" style="52" customWidth="1"/>
    <col min="6149" max="6149" width="15.140625" style="52" customWidth="1"/>
    <col min="6150" max="6155" width="0" style="52" hidden="1" customWidth="1"/>
    <col min="6156" max="6156" width="16.5703125" style="52" customWidth="1"/>
    <col min="6157" max="6157" width="11.5703125" style="52" customWidth="1"/>
    <col min="6158" max="6161" width="12.85546875" style="52" customWidth="1"/>
    <col min="6162" max="6162" width="11.85546875" style="52" customWidth="1"/>
    <col min="6163" max="6163" width="17.140625" style="52" customWidth="1"/>
    <col min="6164" max="6165" width="12.42578125" style="52" customWidth="1"/>
    <col min="6166" max="6166" width="13.140625" style="52" customWidth="1"/>
    <col min="6167" max="6167" width="14" style="52" customWidth="1"/>
    <col min="6168" max="6179" width="0" style="52" hidden="1" customWidth="1"/>
    <col min="6180" max="6180" width="11.7109375" style="52" customWidth="1"/>
    <col min="6181" max="6181" width="16.140625" style="52" customWidth="1"/>
    <col min="6182" max="6183" width="9.5703125" style="52" bestFit="1" customWidth="1"/>
    <col min="6184" max="6400" width="8" style="52"/>
    <col min="6401" max="6401" width="48.5703125" style="52" customWidth="1"/>
    <col min="6402" max="6402" width="0" style="52" hidden="1" customWidth="1"/>
    <col min="6403" max="6403" width="12.7109375" style="52" customWidth="1"/>
    <col min="6404" max="6404" width="15.42578125" style="52" customWidth="1"/>
    <col min="6405" max="6405" width="15.140625" style="52" customWidth="1"/>
    <col min="6406" max="6411" width="0" style="52" hidden="1" customWidth="1"/>
    <col min="6412" max="6412" width="16.5703125" style="52" customWidth="1"/>
    <col min="6413" max="6413" width="11.5703125" style="52" customWidth="1"/>
    <col min="6414" max="6417" width="12.85546875" style="52" customWidth="1"/>
    <col min="6418" max="6418" width="11.85546875" style="52" customWidth="1"/>
    <col min="6419" max="6419" width="17.140625" style="52" customWidth="1"/>
    <col min="6420" max="6421" width="12.42578125" style="52" customWidth="1"/>
    <col min="6422" max="6422" width="13.140625" style="52" customWidth="1"/>
    <col min="6423" max="6423" width="14" style="52" customWidth="1"/>
    <col min="6424" max="6435" width="0" style="52" hidden="1" customWidth="1"/>
    <col min="6436" max="6436" width="11.7109375" style="52" customWidth="1"/>
    <col min="6437" max="6437" width="16.140625" style="52" customWidth="1"/>
    <col min="6438" max="6439" width="9.5703125" style="52" bestFit="1" customWidth="1"/>
    <col min="6440" max="6656" width="8" style="52"/>
    <col min="6657" max="6657" width="48.5703125" style="52" customWidth="1"/>
    <col min="6658" max="6658" width="0" style="52" hidden="1" customWidth="1"/>
    <col min="6659" max="6659" width="12.7109375" style="52" customWidth="1"/>
    <col min="6660" max="6660" width="15.42578125" style="52" customWidth="1"/>
    <col min="6661" max="6661" width="15.140625" style="52" customWidth="1"/>
    <col min="6662" max="6667" width="0" style="52" hidden="1" customWidth="1"/>
    <col min="6668" max="6668" width="16.5703125" style="52" customWidth="1"/>
    <col min="6669" max="6669" width="11.5703125" style="52" customWidth="1"/>
    <col min="6670" max="6673" width="12.85546875" style="52" customWidth="1"/>
    <col min="6674" max="6674" width="11.85546875" style="52" customWidth="1"/>
    <col min="6675" max="6675" width="17.140625" style="52" customWidth="1"/>
    <col min="6676" max="6677" width="12.42578125" style="52" customWidth="1"/>
    <col min="6678" max="6678" width="13.140625" style="52" customWidth="1"/>
    <col min="6679" max="6679" width="14" style="52" customWidth="1"/>
    <col min="6680" max="6691" width="0" style="52" hidden="1" customWidth="1"/>
    <col min="6692" max="6692" width="11.7109375" style="52" customWidth="1"/>
    <col min="6693" max="6693" width="16.140625" style="52" customWidth="1"/>
    <col min="6694" max="6695" width="9.5703125" style="52" bestFit="1" customWidth="1"/>
    <col min="6696" max="6912" width="8" style="52"/>
    <col min="6913" max="6913" width="48.5703125" style="52" customWidth="1"/>
    <col min="6914" max="6914" width="0" style="52" hidden="1" customWidth="1"/>
    <col min="6915" max="6915" width="12.7109375" style="52" customWidth="1"/>
    <col min="6916" max="6916" width="15.42578125" style="52" customWidth="1"/>
    <col min="6917" max="6917" width="15.140625" style="52" customWidth="1"/>
    <col min="6918" max="6923" width="0" style="52" hidden="1" customWidth="1"/>
    <col min="6924" max="6924" width="16.5703125" style="52" customWidth="1"/>
    <col min="6925" max="6925" width="11.5703125" style="52" customWidth="1"/>
    <col min="6926" max="6929" width="12.85546875" style="52" customWidth="1"/>
    <col min="6930" max="6930" width="11.85546875" style="52" customWidth="1"/>
    <col min="6931" max="6931" width="17.140625" style="52" customWidth="1"/>
    <col min="6932" max="6933" width="12.42578125" style="52" customWidth="1"/>
    <col min="6934" max="6934" width="13.140625" style="52" customWidth="1"/>
    <col min="6935" max="6935" width="14" style="52" customWidth="1"/>
    <col min="6936" max="6947" width="0" style="52" hidden="1" customWidth="1"/>
    <col min="6948" max="6948" width="11.7109375" style="52" customWidth="1"/>
    <col min="6949" max="6949" width="16.140625" style="52" customWidth="1"/>
    <col min="6950" max="6951" width="9.5703125" style="52" bestFit="1" customWidth="1"/>
    <col min="6952" max="7168" width="8" style="52"/>
    <col min="7169" max="7169" width="48.5703125" style="52" customWidth="1"/>
    <col min="7170" max="7170" width="0" style="52" hidden="1" customWidth="1"/>
    <col min="7171" max="7171" width="12.7109375" style="52" customWidth="1"/>
    <col min="7172" max="7172" width="15.42578125" style="52" customWidth="1"/>
    <col min="7173" max="7173" width="15.140625" style="52" customWidth="1"/>
    <col min="7174" max="7179" width="0" style="52" hidden="1" customWidth="1"/>
    <col min="7180" max="7180" width="16.5703125" style="52" customWidth="1"/>
    <col min="7181" max="7181" width="11.5703125" style="52" customWidth="1"/>
    <col min="7182" max="7185" width="12.85546875" style="52" customWidth="1"/>
    <col min="7186" max="7186" width="11.85546875" style="52" customWidth="1"/>
    <col min="7187" max="7187" width="17.140625" style="52" customWidth="1"/>
    <col min="7188" max="7189" width="12.42578125" style="52" customWidth="1"/>
    <col min="7190" max="7190" width="13.140625" style="52" customWidth="1"/>
    <col min="7191" max="7191" width="14" style="52" customWidth="1"/>
    <col min="7192" max="7203" width="0" style="52" hidden="1" customWidth="1"/>
    <col min="7204" max="7204" width="11.7109375" style="52" customWidth="1"/>
    <col min="7205" max="7205" width="16.140625" style="52" customWidth="1"/>
    <col min="7206" max="7207" width="9.5703125" style="52" bestFit="1" customWidth="1"/>
    <col min="7208" max="7424" width="8" style="52"/>
    <col min="7425" max="7425" width="48.5703125" style="52" customWidth="1"/>
    <col min="7426" max="7426" width="0" style="52" hidden="1" customWidth="1"/>
    <col min="7427" max="7427" width="12.7109375" style="52" customWidth="1"/>
    <col min="7428" max="7428" width="15.42578125" style="52" customWidth="1"/>
    <col min="7429" max="7429" width="15.140625" style="52" customWidth="1"/>
    <col min="7430" max="7435" width="0" style="52" hidden="1" customWidth="1"/>
    <col min="7436" max="7436" width="16.5703125" style="52" customWidth="1"/>
    <col min="7437" max="7437" width="11.5703125" style="52" customWidth="1"/>
    <col min="7438" max="7441" width="12.85546875" style="52" customWidth="1"/>
    <col min="7442" max="7442" width="11.85546875" style="52" customWidth="1"/>
    <col min="7443" max="7443" width="17.140625" style="52" customWidth="1"/>
    <col min="7444" max="7445" width="12.42578125" style="52" customWidth="1"/>
    <col min="7446" max="7446" width="13.140625" style="52" customWidth="1"/>
    <col min="7447" max="7447" width="14" style="52" customWidth="1"/>
    <col min="7448" max="7459" width="0" style="52" hidden="1" customWidth="1"/>
    <col min="7460" max="7460" width="11.7109375" style="52" customWidth="1"/>
    <col min="7461" max="7461" width="16.140625" style="52" customWidth="1"/>
    <col min="7462" max="7463" width="9.5703125" style="52" bestFit="1" customWidth="1"/>
    <col min="7464" max="7680" width="8" style="52"/>
    <col min="7681" max="7681" width="48.5703125" style="52" customWidth="1"/>
    <col min="7682" max="7682" width="0" style="52" hidden="1" customWidth="1"/>
    <col min="7683" max="7683" width="12.7109375" style="52" customWidth="1"/>
    <col min="7684" max="7684" width="15.42578125" style="52" customWidth="1"/>
    <col min="7685" max="7685" width="15.140625" style="52" customWidth="1"/>
    <col min="7686" max="7691" width="0" style="52" hidden="1" customWidth="1"/>
    <col min="7692" max="7692" width="16.5703125" style="52" customWidth="1"/>
    <col min="7693" max="7693" width="11.5703125" style="52" customWidth="1"/>
    <col min="7694" max="7697" width="12.85546875" style="52" customWidth="1"/>
    <col min="7698" max="7698" width="11.85546875" style="52" customWidth="1"/>
    <col min="7699" max="7699" width="17.140625" style="52" customWidth="1"/>
    <col min="7700" max="7701" width="12.42578125" style="52" customWidth="1"/>
    <col min="7702" max="7702" width="13.140625" style="52" customWidth="1"/>
    <col min="7703" max="7703" width="14" style="52" customWidth="1"/>
    <col min="7704" max="7715" width="0" style="52" hidden="1" customWidth="1"/>
    <col min="7716" max="7716" width="11.7109375" style="52" customWidth="1"/>
    <col min="7717" max="7717" width="16.140625" style="52" customWidth="1"/>
    <col min="7718" max="7719" width="9.5703125" style="52" bestFit="1" customWidth="1"/>
    <col min="7720" max="7936" width="8" style="52"/>
    <col min="7937" max="7937" width="48.5703125" style="52" customWidth="1"/>
    <col min="7938" max="7938" width="0" style="52" hidden="1" customWidth="1"/>
    <col min="7939" max="7939" width="12.7109375" style="52" customWidth="1"/>
    <col min="7940" max="7940" width="15.42578125" style="52" customWidth="1"/>
    <col min="7941" max="7941" width="15.140625" style="52" customWidth="1"/>
    <col min="7942" max="7947" width="0" style="52" hidden="1" customWidth="1"/>
    <col min="7948" max="7948" width="16.5703125" style="52" customWidth="1"/>
    <col min="7949" max="7949" width="11.5703125" style="52" customWidth="1"/>
    <col min="7950" max="7953" width="12.85546875" style="52" customWidth="1"/>
    <col min="7954" max="7954" width="11.85546875" style="52" customWidth="1"/>
    <col min="7955" max="7955" width="17.140625" style="52" customWidth="1"/>
    <col min="7956" max="7957" width="12.42578125" style="52" customWidth="1"/>
    <col min="7958" max="7958" width="13.140625" style="52" customWidth="1"/>
    <col min="7959" max="7959" width="14" style="52" customWidth="1"/>
    <col min="7960" max="7971" width="0" style="52" hidden="1" customWidth="1"/>
    <col min="7972" max="7972" width="11.7109375" style="52" customWidth="1"/>
    <col min="7973" max="7973" width="16.140625" style="52" customWidth="1"/>
    <col min="7974" max="7975" width="9.5703125" style="52" bestFit="1" customWidth="1"/>
    <col min="7976" max="8192" width="8" style="52"/>
    <col min="8193" max="8193" width="48.5703125" style="52" customWidth="1"/>
    <col min="8194" max="8194" width="0" style="52" hidden="1" customWidth="1"/>
    <col min="8195" max="8195" width="12.7109375" style="52" customWidth="1"/>
    <col min="8196" max="8196" width="15.42578125" style="52" customWidth="1"/>
    <col min="8197" max="8197" width="15.140625" style="52" customWidth="1"/>
    <col min="8198" max="8203" width="0" style="52" hidden="1" customWidth="1"/>
    <col min="8204" max="8204" width="16.5703125" style="52" customWidth="1"/>
    <col min="8205" max="8205" width="11.5703125" style="52" customWidth="1"/>
    <col min="8206" max="8209" width="12.85546875" style="52" customWidth="1"/>
    <col min="8210" max="8210" width="11.85546875" style="52" customWidth="1"/>
    <col min="8211" max="8211" width="17.140625" style="52" customWidth="1"/>
    <col min="8212" max="8213" width="12.42578125" style="52" customWidth="1"/>
    <col min="8214" max="8214" width="13.140625" style="52" customWidth="1"/>
    <col min="8215" max="8215" width="14" style="52" customWidth="1"/>
    <col min="8216" max="8227" width="0" style="52" hidden="1" customWidth="1"/>
    <col min="8228" max="8228" width="11.7109375" style="52" customWidth="1"/>
    <col min="8229" max="8229" width="16.140625" style="52" customWidth="1"/>
    <col min="8230" max="8231" width="9.5703125" style="52" bestFit="1" customWidth="1"/>
    <col min="8232" max="8448" width="8" style="52"/>
    <col min="8449" max="8449" width="48.5703125" style="52" customWidth="1"/>
    <col min="8450" max="8450" width="0" style="52" hidden="1" customWidth="1"/>
    <col min="8451" max="8451" width="12.7109375" style="52" customWidth="1"/>
    <col min="8452" max="8452" width="15.42578125" style="52" customWidth="1"/>
    <col min="8453" max="8453" width="15.140625" style="52" customWidth="1"/>
    <col min="8454" max="8459" width="0" style="52" hidden="1" customWidth="1"/>
    <col min="8460" max="8460" width="16.5703125" style="52" customWidth="1"/>
    <col min="8461" max="8461" width="11.5703125" style="52" customWidth="1"/>
    <col min="8462" max="8465" width="12.85546875" style="52" customWidth="1"/>
    <col min="8466" max="8466" width="11.85546875" style="52" customWidth="1"/>
    <col min="8467" max="8467" width="17.140625" style="52" customWidth="1"/>
    <col min="8468" max="8469" width="12.42578125" style="52" customWidth="1"/>
    <col min="8470" max="8470" width="13.140625" style="52" customWidth="1"/>
    <col min="8471" max="8471" width="14" style="52" customWidth="1"/>
    <col min="8472" max="8483" width="0" style="52" hidden="1" customWidth="1"/>
    <col min="8484" max="8484" width="11.7109375" style="52" customWidth="1"/>
    <col min="8485" max="8485" width="16.140625" style="52" customWidth="1"/>
    <col min="8486" max="8487" width="9.5703125" style="52" bestFit="1" customWidth="1"/>
    <col min="8488" max="8704" width="8" style="52"/>
    <col min="8705" max="8705" width="48.5703125" style="52" customWidth="1"/>
    <col min="8706" max="8706" width="0" style="52" hidden="1" customWidth="1"/>
    <col min="8707" max="8707" width="12.7109375" style="52" customWidth="1"/>
    <col min="8708" max="8708" width="15.42578125" style="52" customWidth="1"/>
    <col min="8709" max="8709" width="15.140625" style="52" customWidth="1"/>
    <col min="8710" max="8715" width="0" style="52" hidden="1" customWidth="1"/>
    <col min="8716" max="8716" width="16.5703125" style="52" customWidth="1"/>
    <col min="8717" max="8717" width="11.5703125" style="52" customWidth="1"/>
    <col min="8718" max="8721" width="12.85546875" style="52" customWidth="1"/>
    <col min="8722" max="8722" width="11.85546875" style="52" customWidth="1"/>
    <col min="8723" max="8723" width="17.140625" style="52" customWidth="1"/>
    <col min="8724" max="8725" width="12.42578125" style="52" customWidth="1"/>
    <col min="8726" max="8726" width="13.140625" style="52" customWidth="1"/>
    <col min="8727" max="8727" width="14" style="52" customWidth="1"/>
    <col min="8728" max="8739" width="0" style="52" hidden="1" customWidth="1"/>
    <col min="8740" max="8740" width="11.7109375" style="52" customWidth="1"/>
    <col min="8741" max="8741" width="16.140625" style="52" customWidth="1"/>
    <col min="8742" max="8743" width="9.5703125" style="52" bestFit="1" customWidth="1"/>
    <col min="8744" max="8960" width="8" style="52"/>
    <col min="8961" max="8961" width="48.5703125" style="52" customWidth="1"/>
    <col min="8962" max="8962" width="0" style="52" hidden="1" customWidth="1"/>
    <col min="8963" max="8963" width="12.7109375" style="52" customWidth="1"/>
    <col min="8964" max="8964" width="15.42578125" style="52" customWidth="1"/>
    <col min="8965" max="8965" width="15.140625" style="52" customWidth="1"/>
    <col min="8966" max="8971" width="0" style="52" hidden="1" customWidth="1"/>
    <col min="8972" max="8972" width="16.5703125" style="52" customWidth="1"/>
    <col min="8973" max="8973" width="11.5703125" style="52" customWidth="1"/>
    <col min="8974" max="8977" width="12.85546875" style="52" customWidth="1"/>
    <col min="8978" max="8978" width="11.85546875" style="52" customWidth="1"/>
    <col min="8979" max="8979" width="17.140625" style="52" customWidth="1"/>
    <col min="8980" max="8981" width="12.42578125" style="52" customWidth="1"/>
    <col min="8982" max="8982" width="13.140625" style="52" customWidth="1"/>
    <col min="8983" max="8983" width="14" style="52" customWidth="1"/>
    <col min="8984" max="8995" width="0" style="52" hidden="1" customWidth="1"/>
    <col min="8996" max="8996" width="11.7109375" style="52" customWidth="1"/>
    <col min="8997" max="8997" width="16.140625" style="52" customWidth="1"/>
    <col min="8998" max="8999" width="9.5703125" style="52" bestFit="1" customWidth="1"/>
    <col min="9000" max="9216" width="8" style="52"/>
    <col min="9217" max="9217" width="48.5703125" style="52" customWidth="1"/>
    <col min="9218" max="9218" width="0" style="52" hidden="1" customWidth="1"/>
    <col min="9219" max="9219" width="12.7109375" style="52" customWidth="1"/>
    <col min="9220" max="9220" width="15.42578125" style="52" customWidth="1"/>
    <col min="9221" max="9221" width="15.140625" style="52" customWidth="1"/>
    <col min="9222" max="9227" width="0" style="52" hidden="1" customWidth="1"/>
    <col min="9228" max="9228" width="16.5703125" style="52" customWidth="1"/>
    <col min="9229" max="9229" width="11.5703125" style="52" customWidth="1"/>
    <col min="9230" max="9233" width="12.85546875" style="52" customWidth="1"/>
    <col min="9234" max="9234" width="11.85546875" style="52" customWidth="1"/>
    <col min="9235" max="9235" width="17.140625" style="52" customWidth="1"/>
    <col min="9236" max="9237" width="12.42578125" style="52" customWidth="1"/>
    <col min="9238" max="9238" width="13.140625" style="52" customWidth="1"/>
    <col min="9239" max="9239" width="14" style="52" customWidth="1"/>
    <col min="9240" max="9251" width="0" style="52" hidden="1" customWidth="1"/>
    <col min="9252" max="9252" width="11.7109375" style="52" customWidth="1"/>
    <col min="9253" max="9253" width="16.140625" style="52" customWidth="1"/>
    <col min="9254" max="9255" width="9.5703125" style="52" bestFit="1" customWidth="1"/>
    <col min="9256" max="9472" width="8" style="52"/>
    <col min="9473" max="9473" width="48.5703125" style="52" customWidth="1"/>
    <col min="9474" max="9474" width="0" style="52" hidden="1" customWidth="1"/>
    <col min="9475" max="9475" width="12.7109375" style="52" customWidth="1"/>
    <col min="9476" max="9476" width="15.42578125" style="52" customWidth="1"/>
    <col min="9477" max="9477" width="15.140625" style="52" customWidth="1"/>
    <col min="9478" max="9483" width="0" style="52" hidden="1" customWidth="1"/>
    <col min="9484" max="9484" width="16.5703125" style="52" customWidth="1"/>
    <col min="9485" max="9485" width="11.5703125" style="52" customWidth="1"/>
    <col min="9486" max="9489" width="12.85546875" style="52" customWidth="1"/>
    <col min="9490" max="9490" width="11.85546875" style="52" customWidth="1"/>
    <col min="9491" max="9491" width="17.140625" style="52" customWidth="1"/>
    <col min="9492" max="9493" width="12.42578125" style="52" customWidth="1"/>
    <col min="9494" max="9494" width="13.140625" style="52" customWidth="1"/>
    <col min="9495" max="9495" width="14" style="52" customWidth="1"/>
    <col min="9496" max="9507" width="0" style="52" hidden="1" customWidth="1"/>
    <col min="9508" max="9508" width="11.7109375" style="52" customWidth="1"/>
    <col min="9509" max="9509" width="16.140625" style="52" customWidth="1"/>
    <col min="9510" max="9511" width="9.5703125" style="52" bestFit="1" customWidth="1"/>
    <col min="9512" max="9728" width="8" style="52"/>
    <col min="9729" max="9729" width="48.5703125" style="52" customWidth="1"/>
    <col min="9730" max="9730" width="0" style="52" hidden="1" customWidth="1"/>
    <col min="9731" max="9731" width="12.7109375" style="52" customWidth="1"/>
    <col min="9732" max="9732" width="15.42578125" style="52" customWidth="1"/>
    <col min="9733" max="9733" width="15.140625" style="52" customWidth="1"/>
    <col min="9734" max="9739" width="0" style="52" hidden="1" customWidth="1"/>
    <col min="9740" max="9740" width="16.5703125" style="52" customWidth="1"/>
    <col min="9741" max="9741" width="11.5703125" style="52" customWidth="1"/>
    <col min="9742" max="9745" width="12.85546875" style="52" customWidth="1"/>
    <col min="9746" max="9746" width="11.85546875" style="52" customWidth="1"/>
    <col min="9747" max="9747" width="17.140625" style="52" customWidth="1"/>
    <col min="9748" max="9749" width="12.42578125" style="52" customWidth="1"/>
    <col min="9750" max="9750" width="13.140625" style="52" customWidth="1"/>
    <col min="9751" max="9751" width="14" style="52" customWidth="1"/>
    <col min="9752" max="9763" width="0" style="52" hidden="1" customWidth="1"/>
    <col min="9764" max="9764" width="11.7109375" style="52" customWidth="1"/>
    <col min="9765" max="9765" width="16.140625" style="52" customWidth="1"/>
    <col min="9766" max="9767" width="9.5703125" style="52" bestFit="1" customWidth="1"/>
    <col min="9768" max="9984" width="8" style="52"/>
    <col min="9985" max="9985" width="48.5703125" style="52" customWidth="1"/>
    <col min="9986" max="9986" width="0" style="52" hidden="1" customWidth="1"/>
    <col min="9987" max="9987" width="12.7109375" style="52" customWidth="1"/>
    <col min="9988" max="9988" width="15.42578125" style="52" customWidth="1"/>
    <col min="9989" max="9989" width="15.140625" style="52" customWidth="1"/>
    <col min="9990" max="9995" width="0" style="52" hidden="1" customWidth="1"/>
    <col min="9996" max="9996" width="16.5703125" style="52" customWidth="1"/>
    <col min="9997" max="9997" width="11.5703125" style="52" customWidth="1"/>
    <col min="9998" max="10001" width="12.85546875" style="52" customWidth="1"/>
    <col min="10002" max="10002" width="11.85546875" style="52" customWidth="1"/>
    <col min="10003" max="10003" width="17.140625" style="52" customWidth="1"/>
    <col min="10004" max="10005" width="12.42578125" style="52" customWidth="1"/>
    <col min="10006" max="10006" width="13.140625" style="52" customWidth="1"/>
    <col min="10007" max="10007" width="14" style="52" customWidth="1"/>
    <col min="10008" max="10019" width="0" style="52" hidden="1" customWidth="1"/>
    <col min="10020" max="10020" width="11.7109375" style="52" customWidth="1"/>
    <col min="10021" max="10021" width="16.140625" style="52" customWidth="1"/>
    <col min="10022" max="10023" width="9.5703125" style="52" bestFit="1" customWidth="1"/>
    <col min="10024" max="10240" width="8" style="52"/>
    <col min="10241" max="10241" width="48.5703125" style="52" customWidth="1"/>
    <col min="10242" max="10242" width="0" style="52" hidden="1" customWidth="1"/>
    <col min="10243" max="10243" width="12.7109375" style="52" customWidth="1"/>
    <col min="10244" max="10244" width="15.42578125" style="52" customWidth="1"/>
    <col min="10245" max="10245" width="15.140625" style="52" customWidth="1"/>
    <col min="10246" max="10251" width="0" style="52" hidden="1" customWidth="1"/>
    <col min="10252" max="10252" width="16.5703125" style="52" customWidth="1"/>
    <col min="10253" max="10253" width="11.5703125" style="52" customWidth="1"/>
    <col min="10254" max="10257" width="12.85546875" style="52" customWidth="1"/>
    <col min="10258" max="10258" width="11.85546875" style="52" customWidth="1"/>
    <col min="10259" max="10259" width="17.140625" style="52" customWidth="1"/>
    <col min="10260" max="10261" width="12.42578125" style="52" customWidth="1"/>
    <col min="10262" max="10262" width="13.140625" style="52" customWidth="1"/>
    <col min="10263" max="10263" width="14" style="52" customWidth="1"/>
    <col min="10264" max="10275" width="0" style="52" hidden="1" customWidth="1"/>
    <col min="10276" max="10276" width="11.7109375" style="52" customWidth="1"/>
    <col min="10277" max="10277" width="16.140625" style="52" customWidth="1"/>
    <col min="10278" max="10279" width="9.5703125" style="52" bestFit="1" customWidth="1"/>
    <col min="10280" max="10496" width="8" style="52"/>
    <col min="10497" max="10497" width="48.5703125" style="52" customWidth="1"/>
    <col min="10498" max="10498" width="0" style="52" hidden="1" customWidth="1"/>
    <col min="10499" max="10499" width="12.7109375" style="52" customWidth="1"/>
    <col min="10500" max="10500" width="15.42578125" style="52" customWidth="1"/>
    <col min="10501" max="10501" width="15.140625" style="52" customWidth="1"/>
    <col min="10502" max="10507" width="0" style="52" hidden="1" customWidth="1"/>
    <col min="10508" max="10508" width="16.5703125" style="52" customWidth="1"/>
    <col min="10509" max="10509" width="11.5703125" style="52" customWidth="1"/>
    <col min="10510" max="10513" width="12.85546875" style="52" customWidth="1"/>
    <col min="10514" max="10514" width="11.85546875" style="52" customWidth="1"/>
    <col min="10515" max="10515" width="17.140625" style="52" customWidth="1"/>
    <col min="10516" max="10517" width="12.42578125" style="52" customWidth="1"/>
    <col min="10518" max="10518" width="13.140625" style="52" customWidth="1"/>
    <col min="10519" max="10519" width="14" style="52" customWidth="1"/>
    <col min="10520" max="10531" width="0" style="52" hidden="1" customWidth="1"/>
    <col min="10532" max="10532" width="11.7109375" style="52" customWidth="1"/>
    <col min="10533" max="10533" width="16.140625" style="52" customWidth="1"/>
    <col min="10534" max="10535" width="9.5703125" style="52" bestFit="1" customWidth="1"/>
    <col min="10536" max="10752" width="8" style="52"/>
    <col min="10753" max="10753" width="48.5703125" style="52" customWidth="1"/>
    <col min="10754" max="10754" width="0" style="52" hidden="1" customWidth="1"/>
    <col min="10755" max="10755" width="12.7109375" style="52" customWidth="1"/>
    <col min="10756" max="10756" width="15.42578125" style="52" customWidth="1"/>
    <col min="10757" max="10757" width="15.140625" style="52" customWidth="1"/>
    <col min="10758" max="10763" width="0" style="52" hidden="1" customWidth="1"/>
    <col min="10764" max="10764" width="16.5703125" style="52" customWidth="1"/>
    <col min="10765" max="10765" width="11.5703125" style="52" customWidth="1"/>
    <col min="10766" max="10769" width="12.85546875" style="52" customWidth="1"/>
    <col min="10770" max="10770" width="11.85546875" style="52" customWidth="1"/>
    <col min="10771" max="10771" width="17.140625" style="52" customWidth="1"/>
    <col min="10772" max="10773" width="12.42578125" style="52" customWidth="1"/>
    <col min="10774" max="10774" width="13.140625" style="52" customWidth="1"/>
    <col min="10775" max="10775" width="14" style="52" customWidth="1"/>
    <col min="10776" max="10787" width="0" style="52" hidden="1" customWidth="1"/>
    <col min="10788" max="10788" width="11.7109375" style="52" customWidth="1"/>
    <col min="10789" max="10789" width="16.140625" style="52" customWidth="1"/>
    <col min="10790" max="10791" width="9.5703125" style="52" bestFit="1" customWidth="1"/>
    <col min="10792" max="11008" width="8" style="52"/>
    <col min="11009" max="11009" width="48.5703125" style="52" customWidth="1"/>
    <col min="11010" max="11010" width="0" style="52" hidden="1" customWidth="1"/>
    <col min="11011" max="11011" width="12.7109375" style="52" customWidth="1"/>
    <col min="11012" max="11012" width="15.42578125" style="52" customWidth="1"/>
    <col min="11013" max="11013" width="15.140625" style="52" customWidth="1"/>
    <col min="11014" max="11019" width="0" style="52" hidden="1" customWidth="1"/>
    <col min="11020" max="11020" width="16.5703125" style="52" customWidth="1"/>
    <col min="11021" max="11021" width="11.5703125" style="52" customWidth="1"/>
    <col min="11022" max="11025" width="12.85546875" style="52" customWidth="1"/>
    <col min="11026" max="11026" width="11.85546875" style="52" customWidth="1"/>
    <col min="11027" max="11027" width="17.140625" style="52" customWidth="1"/>
    <col min="11028" max="11029" width="12.42578125" style="52" customWidth="1"/>
    <col min="11030" max="11030" width="13.140625" style="52" customWidth="1"/>
    <col min="11031" max="11031" width="14" style="52" customWidth="1"/>
    <col min="11032" max="11043" width="0" style="52" hidden="1" customWidth="1"/>
    <col min="11044" max="11044" width="11.7109375" style="52" customWidth="1"/>
    <col min="11045" max="11045" width="16.140625" style="52" customWidth="1"/>
    <col min="11046" max="11047" width="9.5703125" style="52" bestFit="1" customWidth="1"/>
    <col min="11048" max="11264" width="8" style="52"/>
    <col min="11265" max="11265" width="48.5703125" style="52" customWidth="1"/>
    <col min="11266" max="11266" width="0" style="52" hidden="1" customWidth="1"/>
    <col min="11267" max="11267" width="12.7109375" style="52" customWidth="1"/>
    <col min="11268" max="11268" width="15.42578125" style="52" customWidth="1"/>
    <col min="11269" max="11269" width="15.140625" style="52" customWidth="1"/>
    <col min="11270" max="11275" width="0" style="52" hidden="1" customWidth="1"/>
    <col min="11276" max="11276" width="16.5703125" style="52" customWidth="1"/>
    <col min="11277" max="11277" width="11.5703125" style="52" customWidth="1"/>
    <col min="11278" max="11281" width="12.85546875" style="52" customWidth="1"/>
    <col min="11282" max="11282" width="11.85546875" style="52" customWidth="1"/>
    <col min="11283" max="11283" width="17.140625" style="52" customWidth="1"/>
    <col min="11284" max="11285" width="12.42578125" style="52" customWidth="1"/>
    <col min="11286" max="11286" width="13.140625" style="52" customWidth="1"/>
    <col min="11287" max="11287" width="14" style="52" customWidth="1"/>
    <col min="11288" max="11299" width="0" style="52" hidden="1" customWidth="1"/>
    <col min="11300" max="11300" width="11.7109375" style="52" customWidth="1"/>
    <col min="11301" max="11301" width="16.140625" style="52" customWidth="1"/>
    <col min="11302" max="11303" width="9.5703125" style="52" bestFit="1" customWidth="1"/>
    <col min="11304" max="11520" width="8" style="52"/>
    <col min="11521" max="11521" width="48.5703125" style="52" customWidth="1"/>
    <col min="11522" max="11522" width="0" style="52" hidden="1" customWidth="1"/>
    <col min="11523" max="11523" width="12.7109375" style="52" customWidth="1"/>
    <col min="11524" max="11524" width="15.42578125" style="52" customWidth="1"/>
    <col min="11525" max="11525" width="15.140625" style="52" customWidth="1"/>
    <col min="11526" max="11531" width="0" style="52" hidden="1" customWidth="1"/>
    <col min="11532" max="11532" width="16.5703125" style="52" customWidth="1"/>
    <col min="11533" max="11533" width="11.5703125" style="52" customWidth="1"/>
    <col min="11534" max="11537" width="12.85546875" style="52" customWidth="1"/>
    <col min="11538" max="11538" width="11.85546875" style="52" customWidth="1"/>
    <col min="11539" max="11539" width="17.140625" style="52" customWidth="1"/>
    <col min="11540" max="11541" width="12.42578125" style="52" customWidth="1"/>
    <col min="11542" max="11542" width="13.140625" style="52" customWidth="1"/>
    <col min="11543" max="11543" width="14" style="52" customWidth="1"/>
    <col min="11544" max="11555" width="0" style="52" hidden="1" customWidth="1"/>
    <col min="11556" max="11556" width="11.7109375" style="52" customWidth="1"/>
    <col min="11557" max="11557" width="16.140625" style="52" customWidth="1"/>
    <col min="11558" max="11559" width="9.5703125" style="52" bestFit="1" customWidth="1"/>
    <col min="11560" max="11776" width="8" style="52"/>
    <col min="11777" max="11777" width="48.5703125" style="52" customWidth="1"/>
    <col min="11778" max="11778" width="0" style="52" hidden="1" customWidth="1"/>
    <col min="11779" max="11779" width="12.7109375" style="52" customWidth="1"/>
    <col min="11780" max="11780" width="15.42578125" style="52" customWidth="1"/>
    <col min="11781" max="11781" width="15.140625" style="52" customWidth="1"/>
    <col min="11782" max="11787" width="0" style="52" hidden="1" customWidth="1"/>
    <col min="11788" max="11788" width="16.5703125" style="52" customWidth="1"/>
    <col min="11789" max="11789" width="11.5703125" style="52" customWidth="1"/>
    <col min="11790" max="11793" width="12.85546875" style="52" customWidth="1"/>
    <col min="11794" max="11794" width="11.85546875" style="52" customWidth="1"/>
    <col min="11795" max="11795" width="17.140625" style="52" customWidth="1"/>
    <col min="11796" max="11797" width="12.42578125" style="52" customWidth="1"/>
    <col min="11798" max="11798" width="13.140625" style="52" customWidth="1"/>
    <col min="11799" max="11799" width="14" style="52" customWidth="1"/>
    <col min="11800" max="11811" width="0" style="52" hidden="1" customWidth="1"/>
    <col min="11812" max="11812" width="11.7109375" style="52" customWidth="1"/>
    <col min="11813" max="11813" width="16.140625" style="52" customWidth="1"/>
    <col min="11814" max="11815" width="9.5703125" style="52" bestFit="1" customWidth="1"/>
    <col min="11816" max="12032" width="8" style="52"/>
    <col min="12033" max="12033" width="48.5703125" style="52" customWidth="1"/>
    <col min="12034" max="12034" width="0" style="52" hidden="1" customWidth="1"/>
    <col min="12035" max="12035" width="12.7109375" style="52" customWidth="1"/>
    <col min="12036" max="12036" width="15.42578125" style="52" customWidth="1"/>
    <col min="12037" max="12037" width="15.140625" style="52" customWidth="1"/>
    <col min="12038" max="12043" width="0" style="52" hidden="1" customWidth="1"/>
    <col min="12044" max="12044" width="16.5703125" style="52" customWidth="1"/>
    <col min="12045" max="12045" width="11.5703125" style="52" customWidth="1"/>
    <col min="12046" max="12049" width="12.85546875" style="52" customWidth="1"/>
    <col min="12050" max="12050" width="11.85546875" style="52" customWidth="1"/>
    <col min="12051" max="12051" width="17.140625" style="52" customWidth="1"/>
    <col min="12052" max="12053" width="12.42578125" style="52" customWidth="1"/>
    <col min="12054" max="12054" width="13.140625" style="52" customWidth="1"/>
    <col min="12055" max="12055" width="14" style="52" customWidth="1"/>
    <col min="12056" max="12067" width="0" style="52" hidden="1" customWidth="1"/>
    <col min="12068" max="12068" width="11.7109375" style="52" customWidth="1"/>
    <col min="12069" max="12069" width="16.140625" style="52" customWidth="1"/>
    <col min="12070" max="12071" width="9.5703125" style="52" bestFit="1" customWidth="1"/>
    <col min="12072" max="12288" width="8" style="52"/>
    <col min="12289" max="12289" width="48.5703125" style="52" customWidth="1"/>
    <col min="12290" max="12290" width="0" style="52" hidden="1" customWidth="1"/>
    <col min="12291" max="12291" width="12.7109375" style="52" customWidth="1"/>
    <col min="12292" max="12292" width="15.42578125" style="52" customWidth="1"/>
    <col min="12293" max="12293" width="15.140625" style="52" customWidth="1"/>
    <col min="12294" max="12299" width="0" style="52" hidden="1" customWidth="1"/>
    <col min="12300" max="12300" width="16.5703125" style="52" customWidth="1"/>
    <col min="12301" max="12301" width="11.5703125" style="52" customWidth="1"/>
    <col min="12302" max="12305" width="12.85546875" style="52" customWidth="1"/>
    <col min="12306" max="12306" width="11.85546875" style="52" customWidth="1"/>
    <col min="12307" max="12307" width="17.140625" style="52" customWidth="1"/>
    <col min="12308" max="12309" width="12.42578125" style="52" customWidth="1"/>
    <col min="12310" max="12310" width="13.140625" style="52" customWidth="1"/>
    <col min="12311" max="12311" width="14" style="52" customWidth="1"/>
    <col min="12312" max="12323" width="0" style="52" hidden="1" customWidth="1"/>
    <col min="12324" max="12324" width="11.7109375" style="52" customWidth="1"/>
    <col min="12325" max="12325" width="16.140625" style="52" customWidth="1"/>
    <col min="12326" max="12327" width="9.5703125" style="52" bestFit="1" customWidth="1"/>
    <col min="12328" max="12544" width="8" style="52"/>
    <col min="12545" max="12545" width="48.5703125" style="52" customWidth="1"/>
    <col min="12546" max="12546" width="0" style="52" hidden="1" customWidth="1"/>
    <col min="12547" max="12547" width="12.7109375" style="52" customWidth="1"/>
    <col min="12548" max="12548" width="15.42578125" style="52" customWidth="1"/>
    <col min="12549" max="12549" width="15.140625" style="52" customWidth="1"/>
    <col min="12550" max="12555" width="0" style="52" hidden="1" customWidth="1"/>
    <col min="12556" max="12556" width="16.5703125" style="52" customWidth="1"/>
    <col min="12557" max="12557" width="11.5703125" style="52" customWidth="1"/>
    <col min="12558" max="12561" width="12.85546875" style="52" customWidth="1"/>
    <col min="12562" max="12562" width="11.85546875" style="52" customWidth="1"/>
    <col min="12563" max="12563" width="17.140625" style="52" customWidth="1"/>
    <col min="12564" max="12565" width="12.42578125" style="52" customWidth="1"/>
    <col min="12566" max="12566" width="13.140625" style="52" customWidth="1"/>
    <col min="12567" max="12567" width="14" style="52" customWidth="1"/>
    <col min="12568" max="12579" width="0" style="52" hidden="1" customWidth="1"/>
    <col min="12580" max="12580" width="11.7109375" style="52" customWidth="1"/>
    <col min="12581" max="12581" width="16.140625" style="52" customWidth="1"/>
    <col min="12582" max="12583" width="9.5703125" style="52" bestFit="1" customWidth="1"/>
    <col min="12584" max="12800" width="8" style="52"/>
    <col min="12801" max="12801" width="48.5703125" style="52" customWidth="1"/>
    <col min="12802" max="12802" width="0" style="52" hidden="1" customWidth="1"/>
    <col min="12803" max="12803" width="12.7109375" style="52" customWidth="1"/>
    <col min="12804" max="12804" width="15.42578125" style="52" customWidth="1"/>
    <col min="12805" max="12805" width="15.140625" style="52" customWidth="1"/>
    <col min="12806" max="12811" width="0" style="52" hidden="1" customWidth="1"/>
    <col min="12812" max="12812" width="16.5703125" style="52" customWidth="1"/>
    <col min="12813" max="12813" width="11.5703125" style="52" customWidth="1"/>
    <col min="12814" max="12817" width="12.85546875" style="52" customWidth="1"/>
    <col min="12818" max="12818" width="11.85546875" style="52" customWidth="1"/>
    <col min="12819" max="12819" width="17.140625" style="52" customWidth="1"/>
    <col min="12820" max="12821" width="12.42578125" style="52" customWidth="1"/>
    <col min="12822" max="12822" width="13.140625" style="52" customWidth="1"/>
    <col min="12823" max="12823" width="14" style="52" customWidth="1"/>
    <col min="12824" max="12835" width="0" style="52" hidden="1" customWidth="1"/>
    <col min="12836" max="12836" width="11.7109375" style="52" customWidth="1"/>
    <col min="12837" max="12837" width="16.140625" style="52" customWidth="1"/>
    <col min="12838" max="12839" width="9.5703125" style="52" bestFit="1" customWidth="1"/>
    <col min="12840" max="13056" width="8" style="52"/>
    <col min="13057" max="13057" width="48.5703125" style="52" customWidth="1"/>
    <col min="13058" max="13058" width="0" style="52" hidden="1" customWidth="1"/>
    <col min="13059" max="13059" width="12.7109375" style="52" customWidth="1"/>
    <col min="13060" max="13060" width="15.42578125" style="52" customWidth="1"/>
    <col min="13061" max="13061" width="15.140625" style="52" customWidth="1"/>
    <col min="13062" max="13067" width="0" style="52" hidden="1" customWidth="1"/>
    <col min="13068" max="13068" width="16.5703125" style="52" customWidth="1"/>
    <col min="13069" max="13069" width="11.5703125" style="52" customWidth="1"/>
    <col min="13070" max="13073" width="12.85546875" style="52" customWidth="1"/>
    <col min="13074" max="13074" width="11.85546875" style="52" customWidth="1"/>
    <col min="13075" max="13075" width="17.140625" style="52" customWidth="1"/>
    <col min="13076" max="13077" width="12.42578125" style="52" customWidth="1"/>
    <col min="13078" max="13078" width="13.140625" style="52" customWidth="1"/>
    <col min="13079" max="13079" width="14" style="52" customWidth="1"/>
    <col min="13080" max="13091" width="0" style="52" hidden="1" customWidth="1"/>
    <col min="13092" max="13092" width="11.7109375" style="52" customWidth="1"/>
    <col min="13093" max="13093" width="16.140625" style="52" customWidth="1"/>
    <col min="13094" max="13095" width="9.5703125" style="52" bestFit="1" customWidth="1"/>
    <col min="13096" max="13312" width="8" style="52"/>
    <col min="13313" max="13313" width="48.5703125" style="52" customWidth="1"/>
    <col min="13314" max="13314" width="0" style="52" hidden="1" customWidth="1"/>
    <col min="13315" max="13315" width="12.7109375" style="52" customWidth="1"/>
    <col min="13316" max="13316" width="15.42578125" style="52" customWidth="1"/>
    <col min="13317" max="13317" width="15.140625" style="52" customWidth="1"/>
    <col min="13318" max="13323" width="0" style="52" hidden="1" customWidth="1"/>
    <col min="13324" max="13324" width="16.5703125" style="52" customWidth="1"/>
    <col min="13325" max="13325" width="11.5703125" style="52" customWidth="1"/>
    <col min="13326" max="13329" width="12.85546875" style="52" customWidth="1"/>
    <col min="13330" max="13330" width="11.85546875" style="52" customWidth="1"/>
    <col min="13331" max="13331" width="17.140625" style="52" customWidth="1"/>
    <col min="13332" max="13333" width="12.42578125" style="52" customWidth="1"/>
    <col min="13334" max="13334" width="13.140625" style="52" customWidth="1"/>
    <col min="13335" max="13335" width="14" style="52" customWidth="1"/>
    <col min="13336" max="13347" width="0" style="52" hidden="1" customWidth="1"/>
    <col min="13348" max="13348" width="11.7109375" style="52" customWidth="1"/>
    <col min="13349" max="13349" width="16.140625" style="52" customWidth="1"/>
    <col min="13350" max="13351" width="9.5703125" style="52" bestFit="1" customWidth="1"/>
    <col min="13352" max="13568" width="8" style="52"/>
    <col min="13569" max="13569" width="48.5703125" style="52" customWidth="1"/>
    <col min="13570" max="13570" width="0" style="52" hidden="1" customWidth="1"/>
    <col min="13571" max="13571" width="12.7109375" style="52" customWidth="1"/>
    <col min="13572" max="13572" width="15.42578125" style="52" customWidth="1"/>
    <col min="13573" max="13573" width="15.140625" style="52" customWidth="1"/>
    <col min="13574" max="13579" width="0" style="52" hidden="1" customWidth="1"/>
    <col min="13580" max="13580" width="16.5703125" style="52" customWidth="1"/>
    <col min="13581" max="13581" width="11.5703125" style="52" customWidth="1"/>
    <col min="13582" max="13585" width="12.85546875" style="52" customWidth="1"/>
    <col min="13586" max="13586" width="11.85546875" style="52" customWidth="1"/>
    <col min="13587" max="13587" width="17.140625" style="52" customWidth="1"/>
    <col min="13588" max="13589" width="12.42578125" style="52" customWidth="1"/>
    <col min="13590" max="13590" width="13.140625" style="52" customWidth="1"/>
    <col min="13591" max="13591" width="14" style="52" customWidth="1"/>
    <col min="13592" max="13603" width="0" style="52" hidden="1" customWidth="1"/>
    <col min="13604" max="13604" width="11.7109375" style="52" customWidth="1"/>
    <col min="13605" max="13605" width="16.140625" style="52" customWidth="1"/>
    <col min="13606" max="13607" width="9.5703125" style="52" bestFit="1" customWidth="1"/>
    <col min="13608" max="13824" width="8" style="52"/>
    <col min="13825" max="13825" width="48.5703125" style="52" customWidth="1"/>
    <col min="13826" max="13826" width="0" style="52" hidden="1" customWidth="1"/>
    <col min="13827" max="13827" width="12.7109375" style="52" customWidth="1"/>
    <col min="13828" max="13828" width="15.42578125" style="52" customWidth="1"/>
    <col min="13829" max="13829" width="15.140625" style="52" customWidth="1"/>
    <col min="13830" max="13835" width="0" style="52" hidden="1" customWidth="1"/>
    <col min="13836" max="13836" width="16.5703125" style="52" customWidth="1"/>
    <col min="13837" max="13837" width="11.5703125" style="52" customWidth="1"/>
    <col min="13838" max="13841" width="12.85546875" style="52" customWidth="1"/>
    <col min="13842" max="13842" width="11.85546875" style="52" customWidth="1"/>
    <col min="13843" max="13843" width="17.140625" style="52" customWidth="1"/>
    <col min="13844" max="13845" width="12.42578125" style="52" customWidth="1"/>
    <col min="13846" max="13846" width="13.140625" style="52" customWidth="1"/>
    <col min="13847" max="13847" width="14" style="52" customWidth="1"/>
    <col min="13848" max="13859" width="0" style="52" hidden="1" customWidth="1"/>
    <col min="13860" max="13860" width="11.7109375" style="52" customWidth="1"/>
    <col min="13861" max="13861" width="16.140625" style="52" customWidth="1"/>
    <col min="13862" max="13863" width="9.5703125" style="52" bestFit="1" customWidth="1"/>
    <col min="13864" max="14080" width="8" style="52"/>
    <col min="14081" max="14081" width="48.5703125" style="52" customWidth="1"/>
    <col min="14082" max="14082" width="0" style="52" hidden="1" customWidth="1"/>
    <col min="14083" max="14083" width="12.7109375" style="52" customWidth="1"/>
    <col min="14084" max="14084" width="15.42578125" style="52" customWidth="1"/>
    <col min="14085" max="14085" width="15.140625" style="52" customWidth="1"/>
    <col min="14086" max="14091" width="0" style="52" hidden="1" customWidth="1"/>
    <col min="14092" max="14092" width="16.5703125" style="52" customWidth="1"/>
    <col min="14093" max="14093" width="11.5703125" style="52" customWidth="1"/>
    <col min="14094" max="14097" width="12.85546875" style="52" customWidth="1"/>
    <col min="14098" max="14098" width="11.85546875" style="52" customWidth="1"/>
    <col min="14099" max="14099" width="17.140625" style="52" customWidth="1"/>
    <col min="14100" max="14101" width="12.42578125" style="52" customWidth="1"/>
    <col min="14102" max="14102" width="13.140625" style="52" customWidth="1"/>
    <col min="14103" max="14103" width="14" style="52" customWidth="1"/>
    <col min="14104" max="14115" width="0" style="52" hidden="1" customWidth="1"/>
    <col min="14116" max="14116" width="11.7109375" style="52" customWidth="1"/>
    <col min="14117" max="14117" width="16.140625" style="52" customWidth="1"/>
    <col min="14118" max="14119" width="9.5703125" style="52" bestFit="1" customWidth="1"/>
    <col min="14120" max="14336" width="8" style="52"/>
    <col min="14337" max="14337" width="48.5703125" style="52" customWidth="1"/>
    <col min="14338" max="14338" width="0" style="52" hidden="1" customWidth="1"/>
    <col min="14339" max="14339" width="12.7109375" style="52" customWidth="1"/>
    <col min="14340" max="14340" width="15.42578125" style="52" customWidth="1"/>
    <col min="14341" max="14341" width="15.140625" style="52" customWidth="1"/>
    <col min="14342" max="14347" width="0" style="52" hidden="1" customWidth="1"/>
    <col min="14348" max="14348" width="16.5703125" style="52" customWidth="1"/>
    <col min="14349" max="14349" width="11.5703125" style="52" customWidth="1"/>
    <col min="14350" max="14353" width="12.85546875" style="52" customWidth="1"/>
    <col min="14354" max="14354" width="11.85546875" style="52" customWidth="1"/>
    <col min="14355" max="14355" width="17.140625" style="52" customWidth="1"/>
    <col min="14356" max="14357" width="12.42578125" style="52" customWidth="1"/>
    <col min="14358" max="14358" width="13.140625" style="52" customWidth="1"/>
    <col min="14359" max="14359" width="14" style="52" customWidth="1"/>
    <col min="14360" max="14371" width="0" style="52" hidden="1" customWidth="1"/>
    <col min="14372" max="14372" width="11.7109375" style="52" customWidth="1"/>
    <col min="14373" max="14373" width="16.140625" style="52" customWidth="1"/>
    <col min="14374" max="14375" width="9.5703125" style="52" bestFit="1" customWidth="1"/>
    <col min="14376" max="14592" width="8" style="52"/>
    <col min="14593" max="14593" width="48.5703125" style="52" customWidth="1"/>
    <col min="14594" max="14594" width="0" style="52" hidden="1" customWidth="1"/>
    <col min="14595" max="14595" width="12.7109375" style="52" customWidth="1"/>
    <col min="14596" max="14596" width="15.42578125" style="52" customWidth="1"/>
    <col min="14597" max="14597" width="15.140625" style="52" customWidth="1"/>
    <col min="14598" max="14603" width="0" style="52" hidden="1" customWidth="1"/>
    <col min="14604" max="14604" width="16.5703125" style="52" customWidth="1"/>
    <col min="14605" max="14605" width="11.5703125" style="52" customWidth="1"/>
    <col min="14606" max="14609" width="12.85546875" style="52" customWidth="1"/>
    <col min="14610" max="14610" width="11.85546875" style="52" customWidth="1"/>
    <col min="14611" max="14611" width="17.140625" style="52" customWidth="1"/>
    <col min="14612" max="14613" width="12.42578125" style="52" customWidth="1"/>
    <col min="14614" max="14614" width="13.140625" style="52" customWidth="1"/>
    <col min="14615" max="14615" width="14" style="52" customWidth="1"/>
    <col min="14616" max="14627" width="0" style="52" hidden="1" customWidth="1"/>
    <col min="14628" max="14628" width="11.7109375" style="52" customWidth="1"/>
    <col min="14629" max="14629" width="16.140625" style="52" customWidth="1"/>
    <col min="14630" max="14631" width="9.5703125" style="52" bestFit="1" customWidth="1"/>
    <col min="14632" max="14848" width="8" style="52"/>
    <col min="14849" max="14849" width="48.5703125" style="52" customWidth="1"/>
    <col min="14850" max="14850" width="0" style="52" hidden="1" customWidth="1"/>
    <col min="14851" max="14851" width="12.7109375" style="52" customWidth="1"/>
    <col min="14852" max="14852" width="15.42578125" style="52" customWidth="1"/>
    <col min="14853" max="14853" width="15.140625" style="52" customWidth="1"/>
    <col min="14854" max="14859" width="0" style="52" hidden="1" customWidth="1"/>
    <col min="14860" max="14860" width="16.5703125" style="52" customWidth="1"/>
    <col min="14861" max="14861" width="11.5703125" style="52" customWidth="1"/>
    <col min="14862" max="14865" width="12.85546875" style="52" customWidth="1"/>
    <col min="14866" max="14866" width="11.85546875" style="52" customWidth="1"/>
    <col min="14867" max="14867" width="17.140625" style="52" customWidth="1"/>
    <col min="14868" max="14869" width="12.42578125" style="52" customWidth="1"/>
    <col min="14870" max="14870" width="13.140625" style="52" customWidth="1"/>
    <col min="14871" max="14871" width="14" style="52" customWidth="1"/>
    <col min="14872" max="14883" width="0" style="52" hidden="1" customWidth="1"/>
    <col min="14884" max="14884" width="11.7109375" style="52" customWidth="1"/>
    <col min="14885" max="14885" width="16.140625" style="52" customWidth="1"/>
    <col min="14886" max="14887" width="9.5703125" style="52" bestFit="1" customWidth="1"/>
    <col min="14888" max="15104" width="8" style="52"/>
    <col min="15105" max="15105" width="48.5703125" style="52" customWidth="1"/>
    <col min="15106" max="15106" width="0" style="52" hidden="1" customWidth="1"/>
    <col min="15107" max="15107" width="12.7109375" style="52" customWidth="1"/>
    <col min="15108" max="15108" width="15.42578125" style="52" customWidth="1"/>
    <col min="15109" max="15109" width="15.140625" style="52" customWidth="1"/>
    <col min="15110" max="15115" width="0" style="52" hidden="1" customWidth="1"/>
    <col min="15116" max="15116" width="16.5703125" style="52" customWidth="1"/>
    <col min="15117" max="15117" width="11.5703125" style="52" customWidth="1"/>
    <col min="15118" max="15121" width="12.85546875" style="52" customWidth="1"/>
    <col min="15122" max="15122" width="11.85546875" style="52" customWidth="1"/>
    <col min="15123" max="15123" width="17.140625" style="52" customWidth="1"/>
    <col min="15124" max="15125" width="12.42578125" style="52" customWidth="1"/>
    <col min="15126" max="15126" width="13.140625" style="52" customWidth="1"/>
    <col min="15127" max="15127" width="14" style="52" customWidth="1"/>
    <col min="15128" max="15139" width="0" style="52" hidden="1" customWidth="1"/>
    <col min="15140" max="15140" width="11.7109375" style="52" customWidth="1"/>
    <col min="15141" max="15141" width="16.140625" style="52" customWidth="1"/>
    <col min="15142" max="15143" width="9.5703125" style="52" bestFit="1" customWidth="1"/>
    <col min="15144" max="15360" width="8" style="52"/>
    <col min="15361" max="15361" width="48.5703125" style="52" customWidth="1"/>
    <col min="15362" max="15362" width="0" style="52" hidden="1" customWidth="1"/>
    <col min="15363" max="15363" width="12.7109375" style="52" customWidth="1"/>
    <col min="15364" max="15364" width="15.42578125" style="52" customWidth="1"/>
    <col min="15365" max="15365" width="15.140625" style="52" customWidth="1"/>
    <col min="15366" max="15371" width="0" style="52" hidden="1" customWidth="1"/>
    <col min="15372" max="15372" width="16.5703125" style="52" customWidth="1"/>
    <col min="15373" max="15373" width="11.5703125" style="52" customWidth="1"/>
    <col min="15374" max="15377" width="12.85546875" style="52" customWidth="1"/>
    <col min="15378" max="15378" width="11.85546875" style="52" customWidth="1"/>
    <col min="15379" max="15379" width="17.140625" style="52" customWidth="1"/>
    <col min="15380" max="15381" width="12.42578125" style="52" customWidth="1"/>
    <col min="15382" max="15382" width="13.140625" style="52" customWidth="1"/>
    <col min="15383" max="15383" width="14" style="52" customWidth="1"/>
    <col min="15384" max="15395" width="0" style="52" hidden="1" customWidth="1"/>
    <col min="15396" max="15396" width="11.7109375" style="52" customWidth="1"/>
    <col min="15397" max="15397" width="16.140625" style="52" customWidth="1"/>
    <col min="15398" max="15399" width="9.5703125" style="52" bestFit="1" customWidth="1"/>
    <col min="15400" max="15616" width="8" style="52"/>
    <col min="15617" max="15617" width="48.5703125" style="52" customWidth="1"/>
    <col min="15618" max="15618" width="0" style="52" hidden="1" customWidth="1"/>
    <col min="15619" max="15619" width="12.7109375" style="52" customWidth="1"/>
    <col min="15620" max="15620" width="15.42578125" style="52" customWidth="1"/>
    <col min="15621" max="15621" width="15.140625" style="52" customWidth="1"/>
    <col min="15622" max="15627" width="0" style="52" hidden="1" customWidth="1"/>
    <col min="15628" max="15628" width="16.5703125" style="52" customWidth="1"/>
    <col min="15629" max="15629" width="11.5703125" style="52" customWidth="1"/>
    <col min="15630" max="15633" width="12.85546875" style="52" customWidth="1"/>
    <col min="15634" max="15634" width="11.85546875" style="52" customWidth="1"/>
    <col min="15635" max="15635" width="17.140625" style="52" customWidth="1"/>
    <col min="15636" max="15637" width="12.42578125" style="52" customWidth="1"/>
    <col min="15638" max="15638" width="13.140625" style="52" customWidth="1"/>
    <col min="15639" max="15639" width="14" style="52" customWidth="1"/>
    <col min="15640" max="15651" width="0" style="52" hidden="1" customWidth="1"/>
    <col min="15652" max="15652" width="11.7109375" style="52" customWidth="1"/>
    <col min="15653" max="15653" width="16.140625" style="52" customWidth="1"/>
    <col min="15654" max="15655" width="9.5703125" style="52" bestFit="1" customWidth="1"/>
    <col min="15656" max="15872" width="8" style="52"/>
    <col min="15873" max="15873" width="48.5703125" style="52" customWidth="1"/>
    <col min="15874" max="15874" width="0" style="52" hidden="1" customWidth="1"/>
    <col min="15875" max="15875" width="12.7109375" style="52" customWidth="1"/>
    <col min="15876" max="15876" width="15.42578125" style="52" customWidth="1"/>
    <col min="15877" max="15877" width="15.140625" style="52" customWidth="1"/>
    <col min="15878" max="15883" width="0" style="52" hidden="1" customWidth="1"/>
    <col min="15884" max="15884" width="16.5703125" style="52" customWidth="1"/>
    <col min="15885" max="15885" width="11.5703125" style="52" customWidth="1"/>
    <col min="15886" max="15889" width="12.85546875" style="52" customWidth="1"/>
    <col min="15890" max="15890" width="11.85546875" style="52" customWidth="1"/>
    <col min="15891" max="15891" width="17.140625" style="52" customWidth="1"/>
    <col min="15892" max="15893" width="12.42578125" style="52" customWidth="1"/>
    <col min="15894" max="15894" width="13.140625" style="52" customWidth="1"/>
    <col min="15895" max="15895" width="14" style="52" customWidth="1"/>
    <col min="15896" max="15907" width="0" style="52" hidden="1" customWidth="1"/>
    <col min="15908" max="15908" width="11.7109375" style="52" customWidth="1"/>
    <col min="15909" max="15909" width="16.140625" style="52" customWidth="1"/>
    <col min="15910" max="15911" width="9.5703125" style="52" bestFit="1" customWidth="1"/>
    <col min="15912" max="16128" width="8" style="52"/>
    <col min="16129" max="16129" width="48.5703125" style="52" customWidth="1"/>
    <col min="16130" max="16130" width="0" style="52" hidden="1" customWidth="1"/>
    <col min="16131" max="16131" width="12.7109375" style="52" customWidth="1"/>
    <col min="16132" max="16132" width="15.42578125" style="52" customWidth="1"/>
    <col min="16133" max="16133" width="15.140625" style="52" customWidth="1"/>
    <col min="16134" max="16139" width="0" style="52" hidden="1" customWidth="1"/>
    <col min="16140" max="16140" width="16.5703125" style="52" customWidth="1"/>
    <col min="16141" max="16141" width="11.5703125" style="52" customWidth="1"/>
    <col min="16142" max="16145" width="12.85546875" style="52" customWidth="1"/>
    <col min="16146" max="16146" width="11.85546875" style="52" customWidth="1"/>
    <col min="16147" max="16147" width="17.140625" style="52" customWidth="1"/>
    <col min="16148" max="16149" width="12.42578125" style="52" customWidth="1"/>
    <col min="16150" max="16150" width="13.140625" style="52" customWidth="1"/>
    <col min="16151" max="16151" width="14" style="52" customWidth="1"/>
    <col min="16152" max="16163" width="0" style="52" hidden="1" customWidth="1"/>
    <col min="16164" max="16164" width="11.7109375" style="52" customWidth="1"/>
    <col min="16165" max="16165" width="16.140625" style="52" customWidth="1"/>
    <col min="16166" max="16167" width="9.5703125" style="52" bestFit="1" customWidth="1"/>
    <col min="16168" max="16384" width="8" style="52"/>
  </cols>
  <sheetData>
    <row r="1" spans="1:36" x14ac:dyDescent="0.25">
      <c r="A1" s="1"/>
      <c r="B1" s="2"/>
      <c r="C1" s="6"/>
      <c r="D1" s="6"/>
      <c r="E1" s="9"/>
      <c r="V1" s="6"/>
      <c r="W1" s="9" t="s">
        <v>125</v>
      </c>
    </row>
    <row r="2" spans="1:36" x14ac:dyDescent="0.25">
      <c r="A2" s="3"/>
      <c r="B2" s="6"/>
      <c r="C2" s="6"/>
      <c r="D2" s="6"/>
      <c r="E2" s="6"/>
    </row>
    <row r="3" spans="1:36" ht="29.25" customHeight="1" x14ac:dyDescent="0.25">
      <c r="A3" s="96" t="s">
        <v>73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36" ht="21" customHeight="1" x14ac:dyDescent="0.25">
      <c r="A4" s="97" t="str">
        <f>+'108'!A4:D4</f>
        <v>(Kèm theo Quyết định số              /QĐ-UBND ngày         /      /2025 của UBND phường Nam Nha Trang)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36" s="38" customFormat="1" ht="18" customHeight="1" x14ac:dyDescent="0.25">
      <c r="A5" s="39"/>
      <c r="B5" s="39"/>
      <c r="C5" s="40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125" t="s">
        <v>45</v>
      </c>
      <c r="V5" s="125"/>
      <c r="W5" s="125"/>
      <c r="X5" s="39"/>
      <c r="Y5" s="39"/>
      <c r="Z5" s="39"/>
      <c r="AA5" s="39"/>
      <c r="AC5" s="39"/>
      <c r="AD5" s="53" t="s">
        <v>74</v>
      </c>
      <c r="AE5" s="53"/>
      <c r="AF5" s="53"/>
      <c r="AG5" s="53"/>
      <c r="AH5" s="53"/>
    </row>
    <row r="6" spans="1:36" s="38" customFormat="1" ht="23.25" x14ac:dyDescent="0.25">
      <c r="A6" s="126" t="s">
        <v>75</v>
      </c>
      <c r="B6" s="126" t="s">
        <v>76</v>
      </c>
      <c r="C6" s="127" t="s">
        <v>77</v>
      </c>
      <c r="D6" s="104" t="s">
        <v>78</v>
      </c>
      <c r="E6" s="130"/>
      <c r="F6" s="130"/>
      <c r="G6" s="130"/>
      <c r="H6" s="131"/>
      <c r="I6" s="134" t="s">
        <v>79</v>
      </c>
      <c r="J6" s="135"/>
      <c r="K6" s="136"/>
      <c r="L6" s="126" t="s">
        <v>80</v>
      </c>
      <c r="M6" s="126" t="s">
        <v>81</v>
      </c>
      <c r="N6" s="112" t="s">
        <v>82</v>
      </c>
      <c r="O6" s="112"/>
      <c r="P6" s="112"/>
      <c r="Q6" s="112"/>
      <c r="R6" s="112"/>
      <c r="S6" s="112"/>
      <c r="T6" s="112"/>
      <c r="U6" s="112"/>
      <c r="V6" s="112"/>
      <c r="W6" s="112"/>
      <c r="X6" s="113" t="s">
        <v>83</v>
      </c>
      <c r="Y6" s="114"/>
      <c r="Z6" s="114"/>
      <c r="AA6" s="114"/>
      <c r="AB6" s="114"/>
      <c r="AC6" s="114"/>
      <c r="AD6" s="114"/>
      <c r="AE6" s="114"/>
      <c r="AF6" s="114"/>
      <c r="AG6" s="115" t="s">
        <v>84</v>
      </c>
      <c r="AH6" s="115"/>
      <c r="AI6" s="115"/>
    </row>
    <row r="7" spans="1:36" s="38" customFormat="1" ht="23.25" x14ac:dyDescent="0.25">
      <c r="A7" s="106"/>
      <c r="B7" s="106"/>
      <c r="C7" s="128"/>
      <c r="D7" s="105"/>
      <c r="E7" s="132"/>
      <c r="F7" s="132"/>
      <c r="G7" s="132"/>
      <c r="H7" s="133"/>
      <c r="I7" s="56"/>
      <c r="J7" s="56"/>
      <c r="K7" s="56"/>
      <c r="L7" s="106"/>
      <c r="M7" s="106"/>
      <c r="N7" s="116" t="s">
        <v>85</v>
      </c>
      <c r="O7" s="116" t="s">
        <v>86</v>
      </c>
      <c r="P7" s="117" t="s">
        <v>87</v>
      </c>
      <c r="Q7" s="118"/>
      <c r="R7" s="118"/>
      <c r="S7" s="118"/>
      <c r="T7" s="118"/>
      <c r="U7" s="118"/>
      <c r="V7" s="118"/>
      <c r="W7" s="119"/>
      <c r="X7" s="120" t="s">
        <v>87</v>
      </c>
      <c r="Y7" s="121"/>
      <c r="Z7" s="121"/>
      <c r="AA7" s="121"/>
      <c r="AB7" s="121"/>
      <c r="AC7" s="121"/>
      <c r="AD7" s="121"/>
      <c r="AE7" s="121"/>
      <c r="AF7" s="122"/>
      <c r="AG7" s="41"/>
      <c r="AH7" s="41"/>
      <c r="AI7" s="41"/>
    </row>
    <row r="8" spans="1:36" s="43" customFormat="1" ht="23.25" customHeight="1" x14ac:dyDescent="0.25">
      <c r="A8" s="106"/>
      <c r="B8" s="106"/>
      <c r="C8" s="128"/>
      <c r="D8" s="106" t="s">
        <v>88</v>
      </c>
      <c r="E8" s="104" t="s">
        <v>94</v>
      </c>
      <c r="F8" s="108"/>
      <c r="G8" s="108"/>
      <c r="H8" s="109"/>
      <c r="I8" s="110"/>
      <c r="J8" s="110" t="s">
        <v>89</v>
      </c>
      <c r="K8" s="110" t="s">
        <v>90</v>
      </c>
      <c r="L8" s="106"/>
      <c r="M8" s="106"/>
      <c r="N8" s="110"/>
      <c r="O8" s="110"/>
      <c r="P8" s="111" t="s">
        <v>91</v>
      </c>
      <c r="Q8" s="111"/>
      <c r="R8" s="111"/>
      <c r="S8" s="111"/>
      <c r="T8" s="111"/>
      <c r="U8" s="111" t="s">
        <v>90</v>
      </c>
      <c r="V8" s="111"/>
      <c r="W8" s="111"/>
      <c r="X8" s="123" t="s">
        <v>92</v>
      </c>
      <c r="Y8" s="102" t="s">
        <v>91</v>
      </c>
      <c r="Z8" s="102"/>
      <c r="AA8" s="102"/>
      <c r="AB8" s="102"/>
      <c r="AC8" s="102"/>
      <c r="AD8" s="102" t="s">
        <v>90</v>
      </c>
      <c r="AE8" s="102"/>
      <c r="AF8" s="102"/>
      <c r="AG8" s="103"/>
      <c r="AH8" s="103" t="s">
        <v>89</v>
      </c>
      <c r="AI8" s="103" t="s">
        <v>93</v>
      </c>
    </row>
    <row r="9" spans="1:36" s="43" customFormat="1" ht="202.5" x14ac:dyDescent="0.25">
      <c r="A9" s="107"/>
      <c r="B9" s="107"/>
      <c r="C9" s="129"/>
      <c r="D9" s="107"/>
      <c r="E9" s="105"/>
      <c r="F9" s="58" t="s">
        <v>89</v>
      </c>
      <c r="G9" s="58" t="s">
        <v>95</v>
      </c>
      <c r="H9" s="58" t="s">
        <v>96</v>
      </c>
      <c r="I9" s="111"/>
      <c r="J9" s="111"/>
      <c r="K9" s="111"/>
      <c r="L9" s="107"/>
      <c r="M9" s="107"/>
      <c r="N9" s="111"/>
      <c r="O9" s="111"/>
      <c r="P9" s="59" t="s">
        <v>97</v>
      </c>
      <c r="Q9" s="59" t="s">
        <v>69</v>
      </c>
      <c r="R9" s="59" t="s">
        <v>98</v>
      </c>
      <c r="S9" s="59" t="s">
        <v>99</v>
      </c>
      <c r="T9" s="59" t="s">
        <v>100</v>
      </c>
      <c r="U9" s="59" t="s">
        <v>97</v>
      </c>
      <c r="V9" s="59" t="s">
        <v>69</v>
      </c>
      <c r="W9" s="59" t="s">
        <v>98</v>
      </c>
      <c r="X9" s="124"/>
      <c r="Y9" s="42" t="s">
        <v>97</v>
      </c>
      <c r="Z9" s="42" t="s">
        <v>69</v>
      </c>
      <c r="AA9" s="42" t="s">
        <v>98</v>
      </c>
      <c r="AB9" s="42" t="s">
        <v>99</v>
      </c>
      <c r="AC9" s="42" t="s">
        <v>100</v>
      </c>
      <c r="AD9" s="42" t="s">
        <v>97</v>
      </c>
      <c r="AE9" s="42" t="s">
        <v>69</v>
      </c>
      <c r="AF9" s="42" t="s">
        <v>98</v>
      </c>
      <c r="AG9" s="103"/>
      <c r="AH9" s="103"/>
      <c r="AI9" s="103"/>
    </row>
    <row r="10" spans="1:36" s="43" customFormat="1" ht="23.25" x14ac:dyDescent="0.25">
      <c r="A10" s="57" t="s">
        <v>101</v>
      </c>
      <c r="B10" s="57"/>
      <c r="C10" s="60"/>
      <c r="D10" s="61">
        <f t="shared" ref="D10:AI10" si="0">+D11+D28</f>
        <v>69421</v>
      </c>
      <c r="E10" s="61">
        <f t="shared" si="0"/>
        <v>0</v>
      </c>
      <c r="F10" s="61">
        <f t="shared" si="0"/>
        <v>0</v>
      </c>
      <c r="G10" s="61">
        <f t="shared" si="0"/>
        <v>49786</v>
      </c>
      <c r="H10" s="61">
        <f t="shared" si="0"/>
        <v>97</v>
      </c>
      <c r="I10" s="61">
        <f t="shared" si="0"/>
        <v>4437</v>
      </c>
      <c r="J10" s="61">
        <f t="shared" si="0"/>
        <v>0</v>
      </c>
      <c r="K10" s="61">
        <f t="shared" si="0"/>
        <v>4437</v>
      </c>
      <c r="L10" s="61">
        <v>24959</v>
      </c>
      <c r="M10" s="61">
        <f t="shared" si="0"/>
        <v>24959</v>
      </c>
      <c r="N10" s="61">
        <f t="shared" si="0"/>
        <v>66668</v>
      </c>
      <c r="O10" s="61">
        <f t="shared" si="0"/>
        <v>0</v>
      </c>
      <c r="P10" s="61">
        <f t="shared" si="0"/>
        <v>49532</v>
      </c>
      <c r="Q10" s="61">
        <f t="shared" si="0"/>
        <v>9728</v>
      </c>
      <c r="R10" s="61">
        <f t="shared" si="0"/>
        <v>27274</v>
      </c>
      <c r="S10" s="61">
        <f t="shared" si="0"/>
        <v>2000</v>
      </c>
      <c r="T10" s="61">
        <f t="shared" si="0"/>
        <v>12530</v>
      </c>
      <c r="U10" s="61">
        <f t="shared" si="0"/>
        <v>15136</v>
      </c>
      <c r="V10" s="61">
        <f t="shared" si="0"/>
        <v>2766</v>
      </c>
      <c r="W10" s="61">
        <f t="shared" si="0"/>
        <v>12370</v>
      </c>
      <c r="X10" s="44">
        <f t="shared" si="0"/>
        <v>24959</v>
      </c>
      <c r="Y10" s="44">
        <f t="shared" si="0"/>
        <v>20920</v>
      </c>
      <c r="Z10" s="44">
        <f t="shared" si="0"/>
        <v>208</v>
      </c>
      <c r="AA10" s="44">
        <f t="shared" si="0"/>
        <v>18547</v>
      </c>
      <c r="AB10" s="44">
        <f t="shared" si="0"/>
        <v>2000</v>
      </c>
      <c r="AC10" s="44">
        <f t="shared" si="0"/>
        <v>165</v>
      </c>
      <c r="AD10" s="44">
        <f t="shared" si="0"/>
        <v>4039</v>
      </c>
      <c r="AE10" s="44">
        <f t="shared" si="0"/>
        <v>2490</v>
      </c>
      <c r="AF10" s="44">
        <f t="shared" si="0"/>
        <v>1549</v>
      </c>
      <c r="AG10" s="44">
        <f t="shared" si="0"/>
        <v>2000</v>
      </c>
      <c r="AH10" s="44">
        <f t="shared" si="0"/>
        <v>0</v>
      </c>
      <c r="AI10" s="44">
        <f t="shared" si="0"/>
        <v>2000</v>
      </c>
    </row>
    <row r="11" spans="1:36" s="45" customFormat="1" ht="22.5" x14ac:dyDescent="0.25">
      <c r="A11" s="62" t="s">
        <v>102</v>
      </c>
      <c r="B11" s="63"/>
      <c r="C11" s="64"/>
      <c r="D11" s="65">
        <f t="shared" ref="D11:AI11" si="1">+SUM(D12:D27)</f>
        <v>54285</v>
      </c>
      <c r="E11" s="65">
        <f t="shared" si="1"/>
        <v>0</v>
      </c>
      <c r="F11" s="65">
        <f t="shared" si="1"/>
        <v>0</v>
      </c>
      <c r="G11" s="65">
        <f t="shared" si="1"/>
        <v>49786</v>
      </c>
      <c r="H11" s="65">
        <f t="shared" si="1"/>
        <v>97</v>
      </c>
      <c r="I11" s="65">
        <f t="shared" si="1"/>
        <v>4437</v>
      </c>
      <c r="J11" s="65">
        <f t="shared" si="1"/>
        <v>0</v>
      </c>
      <c r="K11" s="65">
        <f t="shared" si="1"/>
        <v>4437</v>
      </c>
      <c r="L11" s="65">
        <v>20920</v>
      </c>
      <c r="M11" s="65">
        <f t="shared" si="1"/>
        <v>20920</v>
      </c>
      <c r="N11" s="65">
        <f t="shared" si="1"/>
        <v>51532</v>
      </c>
      <c r="O11" s="65">
        <f t="shared" si="1"/>
        <v>0</v>
      </c>
      <c r="P11" s="65">
        <f t="shared" si="1"/>
        <v>49532</v>
      </c>
      <c r="Q11" s="65">
        <f t="shared" si="1"/>
        <v>9728</v>
      </c>
      <c r="R11" s="65">
        <f t="shared" si="1"/>
        <v>27274</v>
      </c>
      <c r="S11" s="65">
        <f t="shared" si="1"/>
        <v>2000</v>
      </c>
      <c r="T11" s="65">
        <f t="shared" si="1"/>
        <v>12530</v>
      </c>
      <c r="U11" s="65">
        <f t="shared" si="1"/>
        <v>0</v>
      </c>
      <c r="V11" s="65">
        <f t="shared" si="1"/>
        <v>0</v>
      </c>
      <c r="W11" s="65">
        <f t="shared" si="1"/>
        <v>0</v>
      </c>
      <c r="X11" s="54">
        <f t="shared" si="1"/>
        <v>20920</v>
      </c>
      <c r="Y11" s="54">
        <f t="shared" si="1"/>
        <v>20920</v>
      </c>
      <c r="Z11" s="54">
        <f t="shared" si="1"/>
        <v>208</v>
      </c>
      <c r="AA11" s="54">
        <f t="shared" si="1"/>
        <v>18547</v>
      </c>
      <c r="AB11" s="54">
        <f t="shared" si="1"/>
        <v>2000</v>
      </c>
      <c r="AC11" s="54">
        <f t="shared" si="1"/>
        <v>165</v>
      </c>
      <c r="AD11" s="54">
        <f t="shared" si="1"/>
        <v>0</v>
      </c>
      <c r="AE11" s="54">
        <f t="shared" si="1"/>
        <v>0</v>
      </c>
      <c r="AF11" s="54">
        <f t="shared" si="1"/>
        <v>0</v>
      </c>
      <c r="AG11" s="54">
        <f t="shared" si="1"/>
        <v>2000</v>
      </c>
      <c r="AH11" s="54">
        <f t="shared" si="1"/>
        <v>0</v>
      </c>
      <c r="AI11" s="54">
        <f t="shared" si="1"/>
        <v>2000</v>
      </c>
    </row>
    <row r="12" spans="1:36" s="45" customFormat="1" ht="33" x14ac:dyDescent="0.25">
      <c r="A12" s="66" t="s">
        <v>103</v>
      </c>
      <c r="B12" s="67"/>
      <c r="C12" s="68" t="s">
        <v>104</v>
      </c>
      <c r="D12" s="69">
        <v>270</v>
      </c>
      <c r="E12" s="69"/>
      <c r="F12" s="70"/>
      <c r="G12" s="70"/>
      <c r="H12" s="70"/>
      <c r="I12" s="70">
        <f>+SUM(J12:K12)</f>
        <v>270</v>
      </c>
      <c r="J12" s="70"/>
      <c r="K12" s="70">
        <v>270</v>
      </c>
      <c r="L12" s="70">
        <v>0</v>
      </c>
      <c r="M12" s="71">
        <v>0</v>
      </c>
      <c r="N12" s="72">
        <f>+P12+U12</f>
        <v>269</v>
      </c>
      <c r="O12" s="72"/>
      <c r="P12" s="72">
        <f>+SUM(Q12:T12)</f>
        <v>269</v>
      </c>
      <c r="Q12" s="71"/>
      <c r="R12" s="71"/>
      <c r="S12" s="71"/>
      <c r="T12" s="69">
        <v>269</v>
      </c>
      <c r="U12" s="71"/>
      <c r="V12" s="71"/>
      <c r="W12" s="71"/>
      <c r="X12" s="46">
        <f t="shared" ref="X12:X22" si="2">+Y12+AD12</f>
        <v>0</v>
      </c>
      <c r="Y12" s="46">
        <f t="shared" ref="Y12:Y20" si="3">+SUM(Z12:AC12)</f>
        <v>0</v>
      </c>
      <c r="Z12" s="46"/>
      <c r="AA12" s="46"/>
      <c r="AB12" s="46"/>
      <c r="AC12" s="46"/>
      <c r="AD12" s="46">
        <f t="shared" ref="AD12:AD27" si="4">+SUM(AE12:AF12)</f>
        <v>0</v>
      </c>
      <c r="AE12" s="46"/>
      <c r="AF12" s="46"/>
      <c r="AG12" s="46"/>
      <c r="AH12" s="46"/>
      <c r="AI12" s="46"/>
      <c r="AJ12" s="47"/>
    </row>
    <row r="13" spans="1:36" s="45" customFormat="1" ht="33" x14ac:dyDescent="0.25">
      <c r="A13" s="66" t="s">
        <v>105</v>
      </c>
      <c r="B13" s="67"/>
      <c r="C13" s="68" t="s">
        <v>104</v>
      </c>
      <c r="D13" s="69">
        <v>963</v>
      </c>
      <c r="E13" s="69"/>
      <c r="F13" s="70"/>
      <c r="G13" s="70"/>
      <c r="H13" s="70"/>
      <c r="I13" s="70">
        <f>+SUM(J13:K13)</f>
        <v>968</v>
      </c>
      <c r="J13" s="70"/>
      <c r="K13" s="70">
        <v>968</v>
      </c>
      <c r="L13" s="70">
        <v>0</v>
      </c>
      <c r="M13" s="71">
        <v>0</v>
      </c>
      <c r="N13" s="72">
        <f>+P13+U13</f>
        <v>944</v>
      </c>
      <c r="O13" s="72"/>
      <c r="P13" s="72">
        <f>+SUM(Q13:T13)</f>
        <v>944</v>
      </c>
      <c r="Q13" s="71"/>
      <c r="R13" s="71"/>
      <c r="S13" s="71"/>
      <c r="T13" s="69">
        <v>944</v>
      </c>
      <c r="U13" s="71"/>
      <c r="V13" s="71"/>
      <c r="W13" s="71"/>
      <c r="X13" s="46">
        <f t="shared" si="2"/>
        <v>0</v>
      </c>
      <c r="Y13" s="46">
        <f t="shared" si="3"/>
        <v>0</v>
      </c>
      <c r="Z13" s="46"/>
      <c r="AA13" s="46"/>
      <c r="AB13" s="46"/>
      <c r="AC13" s="46"/>
      <c r="AD13" s="46">
        <f t="shared" si="4"/>
        <v>0</v>
      </c>
      <c r="AE13" s="46"/>
      <c r="AF13" s="46"/>
      <c r="AG13" s="46"/>
      <c r="AH13" s="46"/>
      <c r="AI13" s="46"/>
      <c r="AJ13" s="47"/>
    </row>
    <row r="14" spans="1:36" s="45" customFormat="1" ht="33" x14ac:dyDescent="0.25">
      <c r="A14" s="66" t="s">
        <v>106</v>
      </c>
      <c r="B14" s="67"/>
      <c r="C14" s="68" t="s">
        <v>104</v>
      </c>
      <c r="D14" s="69">
        <v>996</v>
      </c>
      <c r="E14" s="69"/>
      <c r="F14" s="70"/>
      <c r="G14" s="70"/>
      <c r="H14" s="70"/>
      <c r="I14" s="70">
        <f>+SUM(J14:K14)</f>
        <v>997</v>
      </c>
      <c r="J14" s="70"/>
      <c r="K14" s="70">
        <v>997</v>
      </c>
      <c r="L14" s="70">
        <v>0</v>
      </c>
      <c r="M14" s="71">
        <v>0</v>
      </c>
      <c r="N14" s="72">
        <f>+P14+U14</f>
        <v>976</v>
      </c>
      <c r="O14" s="72"/>
      <c r="P14" s="72">
        <f>+SUM(Q14:T14)</f>
        <v>976</v>
      </c>
      <c r="Q14" s="71"/>
      <c r="R14" s="71"/>
      <c r="S14" s="71"/>
      <c r="T14" s="69">
        <v>976</v>
      </c>
      <c r="U14" s="71"/>
      <c r="V14" s="71"/>
      <c r="W14" s="71"/>
      <c r="X14" s="46">
        <f t="shared" si="2"/>
        <v>0</v>
      </c>
      <c r="Y14" s="46">
        <f t="shared" si="3"/>
        <v>0</v>
      </c>
      <c r="Z14" s="46"/>
      <c r="AA14" s="46"/>
      <c r="AB14" s="46"/>
      <c r="AC14" s="46"/>
      <c r="AD14" s="46">
        <f t="shared" si="4"/>
        <v>0</v>
      </c>
      <c r="AE14" s="46"/>
      <c r="AF14" s="46"/>
      <c r="AG14" s="46"/>
      <c r="AH14" s="46"/>
      <c r="AI14" s="46"/>
      <c r="AJ14" s="47"/>
    </row>
    <row r="15" spans="1:36" s="45" customFormat="1" ht="49.5" x14ac:dyDescent="0.25">
      <c r="A15" s="66" t="s">
        <v>107</v>
      </c>
      <c r="B15" s="67"/>
      <c r="C15" s="68" t="s">
        <v>104</v>
      </c>
      <c r="D15" s="69">
        <v>1205</v>
      </c>
      <c r="E15" s="69"/>
      <c r="F15" s="70"/>
      <c r="G15" s="70"/>
      <c r="H15" s="70"/>
      <c r="I15" s="70">
        <f>+SUM(J15:K15)</f>
        <v>1217</v>
      </c>
      <c r="J15" s="70"/>
      <c r="K15" s="70">
        <v>1217</v>
      </c>
      <c r="L15" s="70">
        <v>0</v>
      </c>
      <c r="M15" s="71">
        <v>0</v>
      </c>
      <c r="N15" s="72">
        <f>+P15+U15</f>
        <v>1147</v>
      </c>
      <c r="O15" s="72"/>
      <c r="P15" s="72">
        <f>+SUM(Q15:T15)</f>
        <v>1147</v>
      </c>
      <c r="Q15" s="71"/>
      <c r="R15" s="71"/>
      <c r="S15" s="71"/>
      <c r="T15" s="69">
        <v>1147</v>
      </c>
      <c r="U15" s="71"/>
      <c r="V15" s="71"/>
      <c r="W15" s="71"/>
      <c r="X15" s="46">
        <f t="shared" si="2"/>
        <v>0</v>
      </c>
      <c r="Y15" s="46">
        <f t="shared" si="3"/>
        <v>0</v>
      </c>
      <c r="Z15" s="46"/>
      <c r="AA15" s="46"/>
      <c r="AB15" s="46"/>
      <c r="AC15" s="46"/>
      <c r="AD15" s="46">
        <f t="shared" si="4"/>
        <v>0</v>
      </c>
      <c r="AE15" s="46"/>
      <c r="AF15" s="46"/>
      <c r="AG15" s="46"/>
      <c r="AH15" s="46"/>
      <c r="AI15" s="46"/>
      <c r="AJ15" s="47"/>
    </row>
    <row r="16" spans="1:36" s="45" customFormat="1" ht="66" x14ac:dyDescent="0.25">
      <c r="A16" s="66" t="s">
        <v>108</v>
      </c>
      <c r="B16" s="67"/>
      <c r="C16" s="68" t="s">
        <v>104</v>
      </c>
      <c r="D16" s="69">
        <v>968</v>
      </c>
      <c r="E16" s="69"/>
      <c r="F16" s="70"/>
      <c r="G16" s="70"/>
      <c r="H16" s="70"/>
      <c r="I16" s="70">
        <f>+SUM(J16:K16)</f>
        <v>985</v>
      </c>
      <c r="J16" s="70"/>
      <c r="K16" s="70">
        <v>985</v>
      </c>
      <c r="L16" s="70">
        <v>0</v>
      </c>
      <c r="M16" s="71">
        <v>0</v>
      </c>
      <c r="N16" s="72">
        <f>+P16+U16</f>
        <v>965</v>
      </c>
      <c r="O16" s="72"/>
      <c r="P16" s="72">
        <f>+SUM(Q16:T16)</f>
        <v>965</v>
      </c>
      <c r="Q16" s="71"/>
      <c r="R16" s="71"/>
      <c r="S16" s="71"/>
      <c r="T16" s="69">
        <v>965</v>
      </c>
      <c r="U16" s="71"/>
      <c r="V16" s="71"/>
      <c r="W16" s="71"/>
      <c r="X16" s="46">
        <f t="shared" si="2"/>
        <v>0</v>
      </c>
      <c r="Y16" s="46">
        <f t="shared" si="3"/>
        <v>0</v>
      </c>
      <c r="Z16" s="46"/>
      <c r="AA16" s="46"/>
      <c r="AB16" s="46"/>
      <c r="AC16" s="46"/>
      <c r="AD16" s="46">
        <f t="shared" si="4"/>
        <v>0</v>
      </c>
      <c r="AE16" s="46"/>
      <c r="AF16" s="46"/>
      <c r="AG16" s="46"/>
      <c r="AH16" s="46"/>
      <c r="AI16" s="46"/>
      <c r="AJ16" s="47"/>
    </row>
    <row r="17" spans="1:36" s="48" customFormat="1" ht="33" x14ac:dyDescent="0.25">
      <c r="A17" s="73" t="s">
        <v>109</v>
      </c>
      <c r="B17" s="74">
        <v>8100414</v>
      </c>
      <c r="C17" s="75" t="s">
        <v>110</v>
      </c>
      <c r="D17" s="70">
        <v>7920</v>
      </c>
      <c r="E17" s="70"/>
      <c r="F17" s="71"/>
      <c r="G17" s="70">
        <v>7920</v>
      </c>
      <c r="H17" s="71"/>
      <c r="I17" s="76"/>
      <c r="J17" s="76"/>
      <c r="K17" s="76"/>
      <c r="L17" s="76">
        <v>5571</v>
      </c>
      <c r="M17" s="77">
        <v>5571</v>
      </c>
      <c r="N17" s="72">
        <f>+P17+U17+AG17</f>
        <v>7452</v>
      </c>
      <c r="O17" s="72">
        <v>0</v>
      </c>
      <c r="P17" s="72">
        <v>5452</v>
      </c>
      <c r="Q17" s="71">
        <v>5452</v>
      </c>
      <c r="R17" s="71"/>
      <c r="S17" s="71">
        <v>2000</v>
      </c>
      <c r="T17" s="71"/>
      <c r="U17" s="71">
        <v>0</v>
      </c>
      <c r="V17" s="71"/>
      <c r="W17" s="71"/>
      <c r="X17" s="46">
        <f t="shared" si="2"/>
        <v>5571</v>
      </c>
      <c r="Y17" s="46">
        <f t="shared" si="3"/>
        <v>5571</v>
      </c>
      <c r="Z17" s="46"/>
      <c r="AA17" s="46">
        <v>3571</v>
      </c>
      <c r="AB17" s="46">
        <v>2000</v>
      </c>
      <c r="AC17" s="46"/>
      <c r="AD17" s="46">
        <f t="shared" si="4"/>
        <v>0</v>
      </c>
      <c r="AE17" s="46"/>
      <c r="AF17" s="46"/>
      <c r="AG17" s="46">
        <v>2000</v>
      </c>
      <c r="AH17" s="46"/>
      <c r="AI17" s="46">
        <v>2000</v>
      </c>
      <c r="AJ17" s="47"/>
    </row>
    <row r="18" spans="1:36" s="48" customFormat="1" ht="23.25" x14ac:dyDescent="0.25">
      <c r="A18" s="78" t="s">
        <v>111</v>
      </c>
      <c r="B18" s="74">
        <v>8055056</v>
      </c>
      <c r="C18" s="75" t="s">
        <v>110</v>
      </c>
      <c r="D18" s="70">
        <v>9484</v>
      </c>
      <c r="E18" s="70"/>
      <c r="F18" s="71"/>
      <c r="G18" s="70">
        <f>D18</f>
        <v>9484</v>
      </c>
      <c r="H18" s="71"/>
      <c r="I18" s="76"/>
      <c r="J18" s="76"/>
      <c r="K18" s="76"/>
      <c r="L18" s="76">
        <v>2002</v>
      </c>
      <c r="M18" s="77">
        <v>2002</v>
      </c>
      <c r="N18" s="72">
        <f t="shared" ref="N18:N27" si="5">+P18+U18</f>
        <v>2046</v>
      </c>
      <c r="O18" s="72"/>
      <c r="P18" s="72">
        <f t="shared" ref="P18:P27" si="6">+SUM(Q18:T18)</f>
        <v>2046</v>
      </c>
      <c r="Q18" s="71"/>
      <c r="R18" s="71">
        <v>2046</v>
      </c>
      <c r="S18" s="71"/>
      <c r="T18" s="71"/>
      <c r="U18" s="71">
        <v>0</v>
      </c>
      <c r="V18" s="71"/>
      <c r="W18" s="71"/>
      <c r="X18" s="46">
        <f t="shared" si="2"/>
        <v>2002</v>
      </c>
      <c r="Y18" s="46">
        <f t="shared" si="3"/>
        <v>2002</v>
      </c>
      <c r="Z18" s="46"/>
      <c r="AA18" s="46">
        <v>2002</v>
      </c>
      <c r="AB18" s="46"/>
      <c r="AC18" s="46"/>
      <c r="AD18" s="46">
        <f t="shared" si="4"/>
        <v>0</v>
      </c>
      <c r="AE18" s="46"/>
      <c r="AF18" s="46"/>
      <c r="AG18" s="46"/>
      <c r="AH18" s="46"/>
      <c r="AI18" s="46"/>
    </row>
    <row r="19" spans="1:36" s="48" customFormat="1" ht="33" x14ac:dyDescent="0.25">
      <c r="A19" s="66" t="s">
        <v>112</v>
      </c>
      <c r="B19" s="74">
        <v>8094474</v>
      </c>
      <c r="C19" s="75" t="s">
        <v>110</v>
      </c>
      <c r="D19" s="70">
        <v>9440</v>
      </c>
      <c r="E19" s="70"/>
      <c r="F19" s="71"/>
      <c r="G19" s="70">
        <f>D19</f>
        <v>9440</v>
      </c>
      <c r="H19" s="71"/>
      <c r="I19" s="76"/>
      <c r="J19" s="76"/>
      <c r="K19" s="76"/>
      <c r="L19" s="76">
        <v>5204</v>
      </c>
      <c r="M19" s="77">
        <v>5204</v>
      </c>
      <c r="N19" s="72">
        <f t="shared" si="5"/>
        <v>6612</v>
      </c>
      <c r="O19" s="72"/>
      <c r="P19" s="72">
        <f t="shared" si="6"/>
        <v>6612</v>
      </c>
      <c r="Q19" s="71"/>
      <c r="R19" s="71">
        <v>6612</v>
      </c>
      <c r="S19" s="71"/>
      <c r="T19" s="71"/>
      <c r="U19" s="71">
        <v>0</v>
      </c>
      <c r="V19" s="71"/>
      <c r="W19" s="71"/>
      <c r="X19" s="46">
        <f t="shared" si="2"/>
        <v>5204</v>
      </c>
      <c r="Y19" s="46">
        <f t="shared" si="3"/>
        <v>5204</v>
      </c>
      <c r="Z19" s="46"/>
      <c r="AA19" s="46">
        <v>5204</v>
      </c>
      <c r="AB19" s="46"/>
      <c r="AC19" s="46"/>
      <c r="AD19" s="46">
        <f t="shared" si="4"/>
        <v>0</v>
      </c>
      <c r="AE19" s="46"/>
      <c r="AF19" s="46"/>
      <c r="AG19" s="46"/>
      <c r="AH19" s="46"/>
      <c r="AI19" s="46"/>
    </row>
    <row r="20" spans="1:36" s="48" customFormat="1" ht="49.5" x14ac:dyDescent="0.25">
      <c r="A20" s="66" t="s">
        <v>113</v>
      </c>
      <c r="B20" s="74">
        <v>8127645</v>
      </c>
      <c r="C20" s="75" t="s">
        <v>114</v>
      </c>
      <c r="D20" s="70">
        <v>4491</v>
      </c>
      <c r="E20" s="70"/>
      <c r="F20" s="71"/>
      <c r="G20" s="70">
        <f>D20</f>
        <v>4491</v>
      </c>
      <c r="H20" s="71"/>
      <c r="I20" s="76"/>
      <c r="J20" s="76"/>
      <c r="K20" s="76"/>
      <c r="L20" s="76">
        <v>208</v>
      </c>
      <c r="M20" s="77">
        <v>208</v>
      </c>
      <c r="N20" s="72">
        <f t="shared" si="5"/>
        <v>4276</v>
      </c>
      <c r="O20" s="72"/>
      <c r="P20" s="72">
        <f t="shared" si="6"/>
        <v>4276</v>
      </c>
      <c r="Q20" s="71">
        <v>4276</v>
      </c>
      <c r="R20" s="71"/>
      <c r="S20" s="71"/>
      <c r="T20" s="71"/>
      <c r="U20" s="71">
        <v>0</v>
      </c>
      <c r="V20" s="71"/>
      <c r="W20" s="71"/>
      <c r="X20" s="46">
        <f t="shared" si="2"/>
        <v>208</v>
      </c>
      <c r="Y20" s="46">
        <f t="shared" si="3"/>
        <v>208</v>
      </c>
      <c r="Z20" s="46">
        <v>208</v>
      </c>
      <c r="AA20" s="46"/>
      <c r="AB20" s="46"/>
      <c r="AC20" s="46"/>
      <c r="AD20" s="46">
        <f t="shared" si="4"/>
        <v>0</v>
      </c>
      <c r="AE20" s="46"/>
      <c r="AF20" s="46"/>
      <c r="AG20" s="46"/>
      <c r="AH20" s="46"/>
      <c r="AI20" s="46"/>
    </row>
    <row r="21" spans="1:36" s="48" customFormat="1" ht="33" x14ac:dyDescent="0.25">
      <c r="A21" s="66" t="s">
        <v>115</v>
      </c>
      <c r="B21" s="74">
        <v>8129580</v>
      </c>
      <c r="C21" s="75" t="s">
        <v>114</v>
      </c>
      <c r="D21" s="70">
        <v>3025</v>
      </c>
      <c r="E21" s="70"/>
      <c r="F21" s="71"/>
      <c r="G21" s="70">
        <f>D21</f>
        <v>3025</v>
      </c>
      <c r="H21" s="71"/>
      <c r="I21" s="76"/>
      <c r="J21" s="76"/>
      <c r="K21" s="76"/>
      <c r="L21" s="76">
        <v>2686</v>
      </c>
      <c r="M21" s="77">
        <v>2686</v>
      </c>
      <c r="N21" s="72">
        <f t="shared" si="5"/>
        <v>2749</v>
      </c>
      <c r="O21" s="72"/>
      <c r="P21" s="72">
        <f t="shared" si="6"/>
        <v>2749</v>
      </c>
      <c r="Q21" s="71"/>
      <c r="R21" s="71">
        <v>2749</v>
      </c>
      <c r="S21" s="71"/>
      <c r="T21" s="71"/>
      <c r="U21" s="71">
        <v>0</v>
      </c>
      <c r="V21" s="71"/>
      <c r="W21" s="71"/>
      <c r="X21" s="46">
        <f t="shared" si="2"/>
        <v>2686</v>
      </c>
      <c r="Y21" s="46">
        <f>+SUM(Z21:AC21)</f>
        <v>2686</v>
      </c>
      <c r="Z21" s="46"/>
      <c r="AA21" s="46">
        <v>2686</v>
      </c>
      <c r="AB21" s="46"/>
      <c r="AC21" s="46"/>
      <c r="AD21" s="46">
        <f t="shared" si="4"/>
        <v>0</v>
      </c>
      <c r="AE21" s="46"/>
      <c r="AF21" s="46"/>
      <c r="AG21" s="46"/>
      <c r="AH21" s="46"/>
      <c r="AI21" s="46"/>
    </row>
    <row r="22" spans="1:36" s="48" customFormat="1" ht="33" x14ac:dyDescent="0.25">
      <c r="A22" s="66" t="s">
        <v>116</v>
      </c>
      <c r="B22" s="74"/>
      <c r="C22" s="75">
        <v>2025</v>
      </c>
      <c r="D22" s="70">
        <v>3921</v>
      </c>
      <c r="E22" s="70"/>
      <c r="F22" s="71"/>
      <c r="G22" s="70">
        <f>D22</f>
        <v>3921</v>
      </c>
      <c r="H22" s="71"/>
      <c r="I22" s="76"/>
      <c r="J22" s="76"/>
      <c r="K22" s="76"/>
      <c r="L22" s="76">
        <v>0</v>
      </c>
      <c r="M22" s="77">
        <v>0</v>
      </c>
      <c r="N22" s="72">
        <f t="shared" si="5"/>
        <v>3805</v>
      </c>
      <c r="O22" s="72"/>
      <c r="P22" s="72">
        <f t="shared" si="6"/>
        <v>3805</v>
      </c>
      <c r="Q22" s="71"/>
      <c r="R22" s="71"/>
      <c r="S22" s="71"/>
      <c r="T22" s="71">
        <v>3805</v>
      </c>
      <c r="U22" s="71">
        <v>0</v>
      </c>
      <c r="V22" s="71"/>
      <c r="W22" s="71"/>
      <c r="X22" s="46">
        <f t="shared" si="2"/>
        <v>0</v>
      </c>
      <c r="Y22" s="46">
        <f t="shared" ref="Y22:Y27" si="7">+SUM(Z22:AC22)</f>
        <v>0</v>
      </c>
      <c r="Z22" s="46"/>
      <c r="AA22" s="46"/>
      <c r="AB22" s="46"/>
      <c r="AC22" s="46"/>
      <c r="AD22" s="46">
        <f t="shared" si="4"/>
        <v>0</v>
      </c>
      <c r="AE22" s="46"/>
      <c r="AF22" s="46"/>
      <c r="AG22" s="46"/>
      <c r="AH22" s="46"/>
      <c r="AI22" s="46"/>
    </row>
    <row r="23" spans="1:36" s="48" customFormat="1" ht="33" x14ac:dyDescent="0.25">
      <c r="A23" s="66" t="s">
        <v>117</v>
      </c>
      <c r="B23" s="79"/>
      <c r="C23" s="75">
        <v>2025</v>
      </c>
      <c r="D23" s="70">
        <f>+SUM(F23:H23)</f>
        <v>1190</v>
      </c>
      <c r="E23" s="70"/>
      <c r="F23" s="71"/>
      <c r="G23" s="70">
        <v>1190</v>
      </c>
      <c r="H23" s="71"/>
      <c r="I23" s="71">
        <f>+SUM(J23:K23)</f>
        <v>0</v>
      </c>
      <c r="J23" s="71"/>
      <c r="K23" s="70"/>
      <c r="L23" s="70">
        <v>81</v>
      </c>
      <c r="M23" s="77">
        <v>81</v>
      </c>
      <c r="N23" s="72">
        <f t="shared" si="5"/>
        <v>1091</v>
      </c>
      <c r="O23" s="72"/>
      <c r="P23" s="72">
        <f t="shared" si="6"/>
        <v>1091</v>
      </c>
      <c r="Q23" s="70"/>
      <c r="R23" s="70"/>
      <c r="S23" s="70"/>
      <c r="T23" s="70">
        <v>1091</v>
      </c>
      <c r="U23" s="71"/>
      <c r="V23" s="71"/>
      <c r="W23" s="71"/>
      <c r="X23" s="46">
        <f>+Y23+AD23</f>
        <v>81</v>
      </c>
      <c r="Y23" s="46">
        <f t="shared" si="7"/>
        <v>81</v>
      </c>
      <c r="Z23" s="46"/>
      <c r="AA23" s="46"/>
      <c r="AB23" s="46"/>
      <c r="AC23" s="46">
        <v>81</v>
      </c>
      <c r="AD23" s="46">
        <f t="shared" si="4"/>
        <v>0</v>
      </c>
      <c r="AE23" s="46"/>
      <c r="AF23" s="46"/>
      <c r="AG23" s="46"/>
      <c r="AH23" s="46"/>
      <c r="AI23" s="46"/>
    </row>
    <row r="24" spans="1:36" s="48" customFormat="1" ht="33" x14ac:dyDescent="0.25">
      <c r="A24" s="80" t="s">
        <v>118</v>
      </c>
      <c r="B24" s="79"/>
      <c r="C24" s="75">
        <v>2025</v>
      </c>
      <c r="D24" s="70">
        <f>+SUM(F24:H24)</f>
        <v>973</v>
      </c>
      <c r="E24" s="70"/>
      <c r="F24" s="71"/>
      <c r="G24" s="70">
        <v>876</v>
      </c>
      <c r="H24" s="71">
        <v>97</v>
      </c>
      <c r="I24" s="71">
        <f>+SUM(J24:K24)</f>
        <v>0</v>
      </c>
      <c r="J24" s="71"/>
      <c r="K24" s="70"/>
      <c r="L24" s="70">
        <v>84</v>
      </c>
      <c r="M24" s="77">
        <v>84</v>
      </c>
      <c r="N24" s="72">
        <f t="shared" si="5"/>
        <v>870</v>
      </c>
      <c r="O24" s="72"/>
      <c r="P24" s="72">
        <f t="shared" si="6"/>
        <v>870</v>
      </c>
      <c r="Q24" s="70"/>
      <c r="R24" s="70"/>
      <c r="S24" s="70"/>
      <c r="T24" s="70">
        <v>870</v>
      </c>
      <c r="U24" s="71"/>
      <c r="V24" s="71"/>
      <c r="W24" s="71"/>
      <c r="X24" s="46">
        <f>+Y24+AD24</f>
        <v>84</v>
      </c>
      <c r="Y24" s="46">
        <f t="shared" si="7"/>
        <v>84</v>
      </c>
      <c r="Z24" s="46"/>
      <c r="AA24" s="46"/>
      <c r="AB24" s="46"/>
      <c r="AC24" s="46">
        <v>84</v>
      </c>
      <c r="AD24" s="46">
        <f t="shared" si="4"/>
        <v>0</v>
      </c>
      <c r="AE24" s="46"/>
      <c r="AF24" s="46"/>
      <c r="AG24" s="46"/>
      <c r="AH24" s="46"/>
      <c r="AI24" s="46"/>
    </row>
    <row r="25" spans="1:36" s="48" customFormat="1" ht="33" x14ac:dyDescent="0.25">
      <c r="A25" s="66" t="s">
        <v>119</v>
      </c>
      <c r="B25" s="74">
        <v>8129198</v>
      </c>
      <c r="C25" s="75" t="s">
        <v>114</v>
      </c>
      <c r="D25" s="70"/>
      <c r="E25" s="70"/>
      <c r="F25" s="71"/>
      <c r="G25" s="70">
        <f>D25</f>
        <v>0</v>
      </c>
      <c r="H25" s="71"/>
      <c r="I25" s="76"/>
      <c r="J25" s="76"/>
      <c r="K25" s="76"/>
      <c r="L25" s="76">
        <v>2180</v>
      </c>
      <c r="M25" s="77">
        <v>2180</v>
      </c>
      <c r="N25" s="72">
        <f t="shared" si="5"/>
        <v>9114</v>
      </c>
      <c r="O25" s="72"/>
      <c r="P25" s="72">
        <f t="shared" si="6"/>
        <v>9114</v>
      </c>
      <c r="Q25" s="71"/>
      <c r="R25" s="71">
        <v>9114</v>
      </c>
      <c r="S25" s="71"/>
      <c r="T25" s="71"/>
      <c r="U25" s="71">
        <v>0</v>
      </c>
      <c r="V25" s="71"/>
      <c r="W25" s="71"/>
      <c r="X25" s="46">
        <f>+Y25+AD25</f>
        <v>2180</v>
      </c>
      <c r="Y25" s="46">
        <f t="shared" si="7"/>
        <v>2180</v>
      </c>
      <c r="Z25" s="46"/>
      <c r="AA25" s="46">
        <v>2180</v>
      </c>
      <c r="AB25" s="46"/>
      <c r="AC25" s="46"/>
      <c r="AD25" s="46">
        <f t="shared" si="4"/>
        <v>0</v>
      </c>
      <c r="AE25" s="46"/>
      <c r="AF25" s="46"/>
      <c r="AG25" s="46"/>
      <c r="AH25" s="46"/>
      <c r="AI25" s="46"/>
    </row>
    <row r="26" spans="1:36" s="48" customFormat="1" ht="33" x14ac:dyDescent="0.25">
      <c r="A26" s="66" t="s">
        <v>120</v>
      </c>
      <c r="B26" s="74">
        <v>8129200</v>
      </c>
      <c r="C26" s="75" t="s">
        <v>114</v>
      </c>
      <c r="D26" s="70">
        <v>6821</v>
      </c>
      <c r="E26" s="70"/>
      <c r="F26" s="71"/>
      <c r="G26" s="70">
        <f>D26</f>
        <v>6821</v>
      </c>
      <c r="H26" s="71"/>
      <c r="I26" s="76"/>
      <c r="J26" s="76"/>
      <c r="K26" s="76"/>
      <c r="L26" s="76">
        <v>2793</v>
      </c>
      <c r="M26" s="77">
        <v>2793</v>
      </c>
      <c r="N26" s="72">
        <f t="shared" si="5"/>
        <v>6753</v>
      </c>
      <c r="O26" s="72"/>
      <c r="P26" s="72">
        <f t="shared" si="6"/>
        <v>6753</v>
      </c>
      <c r="Q26" s="71"/>
      <c r="R26" s="71">
        <v>6753</v>
      </c>
      <c r="S26" s="71"/>
      <c r="T26" s="71"/>
      <c r="U26" s="71">
        <v>0</v>
      </c>
      <c r="V26" s="71"/>
      <c r="W26" s="71"/>
      <c r="X26" s="46">
        <f>+Y26+AD26</f>
        <v>2793</v>
      </c>
      <c r="Y26" s="46">
        <f t="shared" si="7"/>
        <v>2793</v>
      </c>
      <c r="Z26" s="46"/>
      <c r="AA26" s="46">
        <v>2793</v>
      </c>
      <c r="AB26" s="46"/>
      <c r="AC26" s="46"/>
      <c r="AD26" s="46">
        <f t="shared" si="4"/>
        <v>0</v>
      </c>
      <c r="AE26" s="46"/>
      <c r="AF26" s="46"/>
      <c r="AG26" s="46"/>
      <c r="AH26" s="46"/>
      <c r="AI26" s="46"/>
    </row>
    <row r="27" spans="1:36" s="48" customFormat="1" ht="33" x14ac:dyDescent="0.25">
      <c r="A27" s="81" t="s">
        <v>121</v>
      </c>
      <c r="B27" s="79"/>
      <c r="C27" s="82">
        <v>2025</v>
      </c>
      <c r="D27" s="70">
        <f>+SUM(F27:H27)</f>
        <v>2618</v>
      </c>
      <c r="E27" s="70"/>
      <c r="F27" s="71"/>
      <c r="G27" s="70">
        <v>2618</v>
      </c>
      <c r="H27" s="71"/>
      <c r="I27" s="71"/>
      <c r="J27" s="71"/>
      <c r="K27" s="71"/>
      <c r="L27" s="71">
        <v>111</v>
      </c>
      <c r="M27" s="77">
        <v>111</v>
      </c>
      <c r="N27" s="72">
        <f t="shared" si="5"/>
        <v>2463</v>
      </c>
      <c r="O27" s="72"/>
      <c r="P27" s="72">
        <f t="shared" si="6"/>
        <v>2463</v>
      </c>
      <c r="Q27" s="70"/>
      <c r="R27" s="70"/>
      <c r="S27" s="70"/>
      <c r="T27" s="70">
        <v>2463</v>
      </c>
      <c r="U27" s="71"/>
      <c r="V27" s="71"/>
      <c r="W27" s="71"/>
      <c r="X27" s="46">
        <f>+Y27+AD27</f>
        <v>111</v>
      </c>
      <c r="Y27" s="46">
        <f t="shared" si="7"/>
        <v>111</v>
      </c>
      <c r="Z27" s="46"/>
      <c r="AA27" s="46">
        <v>111</v>
      </c>
      <c r="AB27" s="46"/>
      <c r="AC27" s="46"/>
      <c r="AD27" s="46">
        <f t="shared" si="4"/>
        <v>0</v>
      </c>
      <c r="AE27" s="46"/>
      <c r="AF27" s="46"/>
      <c r="AG27" s="46"/>
      <c r="AH27" s="46"/>
      <c r="AI27" s="46"/>
    </row>
    <row r="28" spans="1:36" s="47" customFormat="1" ht="33" x14ac:dyDescent="0.25">
      <c r="A28" s="83" t="s">
        <v>122</v>
      </c>
      <c r="B28" s="84"/>
      <c r="C28" s="85"/>
      <c r="D28" s="86">
        <f t="shared" ref="D28:AI28" si="8">+D29+D30</f>
        <v>15136</v>
      </c>
      <c r="E28" s="86">
        <f t="shared" si="8"/>
        <v>0</v>
      </c>
      <c r="F28" s="86">
        <f t="shared" si="8"/>
        <v>0</v>
      </c>
      <c r="G28" s="86">
        <f t="shared" si="8"/>
        <v>0</v>
      </c>
      <c r="H28" s="86">
        <f t="shared" si="8"/>
        <v>0</v>
      </c>
      <c r="I28" s="86">
        <f t="shared" si="8"/>
        <v>0</v>
      </c>
      <c r="J28" s="86">
        <f t="shared" si="8"/>
        <v>0</v>
      </c>
      <c r="K28" s="86">
        <f t="shared" si="8"/>
        <v>0</v>
      </c>
      <c r="L28" s="86">
        <v>4039</v>
      </c>
      <c r="M28" s="86">
        <f t="shared" si="8"/>
        <v>4039</v>
      </c>
      <c r="N28" s="86">
        <f t="shared" si="8"/>
        <v>15136</v>
      </c>
      <c r="O28" s="86">
        <f t="shared" si="8"/>
        <v>0</v>
      </c>
      <c r="P28" s="86">
        <f t="shared" si="8"/>
        <v>0</v>
      </c>
      <c r="Q28" s="86">
        <f t="shared" si="8"/>
        <v>0</v>
      </c>
      <c r="R28" s="86">
        <f t="shared" si="8"/>
        <v>0</v>
      </c>
      <c r="S28" s="86">
        <f t="shared" si="8"/>
        <v>0</v>
      </c>
      <c r="T28" s="86">
        <f t="shared" si="8"/>
        <v>0</v>
      </c>
      <c r="U28" s="86">
        <f t="shared" si="8"/>
        <v>15136</v>
      </c>
      <c r="V28" s="86">
        <f t="shared" si="8"/>
        <v>2766</v>
      </c>
      <c r="W28" s="86">
        <f t="shared" si="8"/>
        <v>12370</v>
      </c>
      <c r="X28" s="55">
        <f t="shared" si="8"/>
        <v>4039</v>
      </c>
      <c r="Y28" s="55">
        <f t="shared" si="8"/>
        <v>0</v>
      </c>
      <c r="Z28" s="55">
        <f t="shared" si="8"/>
        <v>0</v>
      </c>
      <c r="AA28" s="55">
        <f t="shared" si="8"/>
        <v>0</v>
      </c>
      <c r="AB28" s="55">
        <f t="shared" si="8"/>
        <v>0</v>
      </c>
      <c r="AC28" s="55">
        <f t="shared" si="8"/>
        <v>0</v>
      </c>
      <c r="AD28" s="55">
        <f t="shared" si="8"/>
        <v>4039</v>
      </c>
      <c r="AE28" s="55">
        <f t="shared" si="8"/>
        <v>2490</v>
      </c>
      <c r="AF28" s="55">
        <f t="shared" si="8"/>
        <v>1549</v>
      </c>
      <c r="AG28" s="55">
        <f t="shared" si="8"/>
        <v>0</v>
      </c>
      <c r="AH28" s="55">
        <f t="shared" si="8"/>
        <v>0</v>
      </c>
      <c r="AI28" s="55">
        <f t="shared" si="8"/>
        <v>0</v>
      </c>
    </row>
    <row r="29" spans="1:36" s="48" customFormat="1" ht="23.25" x14ac:dyDescent="0.25">
      <c r="A29" s="81" t="s">
        <v>123</v>
      </c>
      <c r="B29" s="79"/>
      <c r="C29" s="82">
        <v>2025</v>
      </c>
      <c r="D29" s="70">
        <v>2766</v>
      </c>
      <c r="E29" s="70"/>
      <c r="F29" s="71"/>
      <c r="G29" s="70"/>
      <c r="H29" s="71"/>
      <c r="I29" s="71"/>
      <c r="J29" s="71"/>
      <c r="K29" s="71"/>
      <c r="L29" s="71">
        <v>2490</v>
      </c>
      <c r="M29" s="77">
        <v>2490</v>
      </c>
      <c r="N29" s="72">
        <f>+P29+U29</f>
        <v>2766</v>
      </c>
      <c r="O29" s="72"/>
      <c r="P29" s="72"/>
      <c r="Q29" s="70"/>
      <c r="R29" s="70"/>
      <c r="S29" s="70"/>
      <c r="T29" s="70"/>
      <c r="U29" s="71">
        <f>+SUM(V29:W29)</f>
        <v>2766</v>
      </c>
      <c r="V29" s="87">
        <v>2766</v>
      </c>
      <c r="W29" s="71"/>
      <c r="X29" s="46">
        <f>+Y29+AD29</f>
        <v>2490</v>
      </c>
      <c r="Y29" s="46">
        <f>+SUM(Z29:AC29)</f>
        <v>0</v>
      </c>
      <c r="Z29" s="46"/>
      <c r="AA29" s="46"/>
      <c r="AB29" s="46"/>
      <c r="AC29" s="46"/>
      <c r="AD29" s="46">
        <f>+SUM(AE29:AF29)</f>
        <v>2490</v>
      </c>
      <c r="AE29" s="46">
        <v>2490</v>
      </c>
      <c r="AF29" s="46"/>
      <c r="AG29" s="46"/>
      <c r="AH29" s="46"/>
      <c r="AI29" s="46"/>
    </row>
    <row r="30" spans="1:36" s="48" customFormat="1" ht="23.25" x14ac:dyDescent="0.25">
      <c r="A30" s="88" t="s">
        <v>124</v>
      </c>
      <c r="B30" s="89"/>
      <c r="C30" s="90">
        <v>2025</v>
      </c>
      <c r="D30" s="91">
        <v>12370</v>
      </c>
      <c r="E30" s="91"/>
      <c r="F30" s="92"/>
      <c r="G30" s="91"/>
      <c r="H30" s="92"/>
      <c r="I30" s="92"/>
      <c r="J30" s="92"/>
      <c r="K30" s="92"/>
      <c r="L30" s="92">
        <v>1549</v>
      </c>
      <c r="M30" s="93">
        <v>1549</v>
      </c>
      <c r="N30" s="94">
        <f>+P30+U30</f>
        <v>12370</v>
      </c>
      <c r="O30" s="94"/>
      <c r="P30" s="94"/>
      <c r="Q30" s="91"/>
      <c r="R30" s="91"/>
      <c r="S30" s="91"/>
      <c r="T30" s="91"/>
      <c r="U30" s="92">
        <f>+SUM(V30:W30)</f>
        <v>12370</v>
      </c>
      <c r="V30" s="95"/>
      <c r="W30" s="95">
        <v>12370</v>
      </c>
      <c r="X30" s="46">
        <f>+Y30+AD30</f>
        <v>1549</v>
      </c>
      <c r="Y30" s="46">
        <f>+SUM(Z30:AC30)</f>
        <v>0</v>
      </c>
      <c r="Z30" s="46"/>
      <c r="AA30" s="46"/>
      <c r="AB30" s="46"/>
      <c r="AC30" s="46"/>
      <c r="AD30" s="46">
        <f>+SUM(AE30:AF30)</f>
        <v>1549</v>
      </c>
      <c r="AE30" s="46"/>
      <c r="AF30" s="46">
        <v>1549</v>
      </c>
      <c r="AG30" s="46"/>
      <c r="AH30" s="46"/>
      <c r="AI30" s="46"/>
    </row>
  </sheetData>
  <mergeCells count="31">
    <mergeCell ref="U5:W5"/>
    <mergeCell ref="A6:A9"/>
    <mergeCell ref="B6:B9"/>
    <mergeCell ref="C6:C9"/>
    <mergeCell ref="D6:H7"/>
    <mergeCell ref="I6:K6"/>
    <mergeCell ref="L6:L9"/>
    <mergeCell ref="M6:M9"/>
    <mergeCell ref="N7:N9"/>
    <mergeCell ref="O7:O9"/>
    <mergeCell ref="P7:W7"/>
    <mergeCell ref="X7:AF7"/>
    <mergeCell ref="U8:W8"/>
    <mergeCell ref="X8:X9"/>
    <mergeCell ref="Y8:AC8"/>
    <mergeCell ref="AD8:AF8"/>
    <mergeCell ref="AG8:AG9"/>
    <mergeCell ref="AH8:AH9"/>
    <mergeCell ref="AI8:AI9"/>
    <mergeCell ref="A3:W3"/>
    <mergeCell ref="A4:W4"/>
    <mergeCell ref="E8:E9"/>
    <mergeCell ref="D8:D9"/>
    <mergeCell ref="F8:H8"/>
    <mergeCell ref="I8:I9"/>
    <mergeCell ref="J8:J9"/>
    <mergeCell ref="K8:K9"/>
    <mergeCell ref="P8:T8"/>
    <mergeCell ref="N6:W6"/>
    <mergeCell ref="X6:AF6"/>
    <mergeCell ref="AG6:AI6"/>
  </mergeCells>
  <pageMargins left="0.33" right="0.22" top="0.46" bottom="0.5" header="0.34" footer="0.39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108</vt:lpstr>
      <vt:lpstr>109</vt:lpstr>
      <vt:lpstr>110</vt:lpstr>
      <vt:lpstr>111</vt:lpstr>
      <vt:lpstr>'108'!Print_Area</vt:lpstr>
      <vt:lpstr>'111'!Print_Area</vt:lpstr>
      <vt:lpstr>'111'!Print_Titles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cp:lastPrinted>2025-09-15T04:20:07Z</cp:lastPrinted>
  <dcterms:created xsi:type="dcterms:W3CDTF">2025-09-10T02:05:48Z</dcterms:created>
  <dcterms:modified xsi:type="dcterms:W3CDTF">2025-09-15T04:20:14Z</dcterms:modified>
</cp:coreProperties>
</file>